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2.中国地区\2025（令和8）年\連盟から\"/>
    </mc:Choice>
  </mc:AlternateContent>
  <xr:revisionPtr revIDLastSave="0" documentId="13_ncr:1_{C77E894C-F576-4192-B9D9-190E6BAEFA72}" xr6:coauthVersionLast="47" xr6:coauthVersionMax="47" xr10:uidLastSave="{00000000-0000-0000-0000-000000000000}"/>
  <bookViews>
    <workbookView xWindow="1200" yWindow="690" windowWidth="26775" windowHeight="14550" tabRatio="1000" xr2:uid="{00000000-000D-0000-FFFF-FFFF00000000}"/>
  </bookViews>
  <sheets>
    <sheet name="はじめに" sheetId="81" r:id="rId1"/>
    <sheet name="【入力用】チーム登録" sheetId="36" r:id="rId2"/>
    <sheet name="【印刷用】チーム登録票" sheetId="15" r:id="rId3"/>
    <sheet name="【入力用】個人登録" sheetId="79" r:id="rId4"/>
    <sheet name="【印刷用】個人登録票" sheetId="47" r:id="rId5"/>
    <sheet name="【入力用】日本協会登録用紙" sheetId="1" r:id="rId6"/>
    <sheet name="【印刷用】日本協会登録用紙" sheetId="60" r:id="rId7"/>
    <sheet name="【入力用】地区大会申込書" sheetId="22" r:id="rId8"/>
    <sheet name="【印刷用】地区大会申込書" sheetId="57" r:id="rId9"/>
    <sheet name="【入力用】参加申込書" sheetId="82" r:id="rId10"/>
    <sheet name="【印刷用】参加申込書" sheetId="83" r:id="rId11"/>
    <sheet name="【入力用】東西・全日本インカレ申込書" sheetId="9" r:id="rId12"/>
    <sheet name="【印刷用】東西・全日本インカレ申込書" sheetId="56" r:id="rId13"/>
    <sheet name="【入力・提出用】全日本インカレ写真ページ" sheetId="53" r:id="rId14"/>
    <sheet name="blank" sheetId="78" r:id="rId15"/>
    <sheet name="地区別チーム登録票" sheetId="65" r:id="rId16"/>
    <sheet name="地区別チーム登録票ー印刷" sheetId="76" r:id="rId17"/>
    <sheet name="リーグ戦申込書31～50名" sheetId="32" r:id="rId18"/>
    <sheet name="リーグ戦申込書31～50名ー印刷" sheetId="58" r:id="rId19"/>
    <sheet name="リーグ戦申込書51～70名" sheetId="51" r:id="rId20"/>
    <sheet name="リーグ戦申込書51～70名ー印刷" sheetId="59" r:id="rId21"/>
    <sheet name="リーグ戦写真原稿" sheetId="61" r:id="rId22"/>
    <sheet name="リーグ戦写真原稿57名用" sheetId="66" r:id="rId23"/>
    <sheet name="リーグ戦追加登録変更" sheetId="74" r:id="rId24"/>
    <sheet name="年度初振込明細" sheetId="71" r:id="rId25"/>
    <sheet name="追加個人登録料明細" sheetId="72" r:id="rId26"/>
    <sheet name="入力シート(個票)" sheetId="39" r:id="rId27"/>
    <sheet name="日ソ追加登録用紙" sheetId="73" r:id="rId28"/>
  </sheets>
  <externalReferences>
    <externalReference r:id="rId29"/>
  </externalReferences>
  <definedNames>
    <definedName name="_xlnm._FilterDatabase" localSheetId="1" hidden="1">【入力用】チーム登録!$H$19:$H$44</definedName>
    <definedName name="_xlnm.Print_Area" localSheetId="2">【印刷用】チーム登録票!$A$1:$H$37</definedName>
    <definedName name="_xlnm.Print_Area" localSheetId="4">【印刷用】個人登録票!$A$1:$P$127</definedName>
    <definedName name="_xlnm.Print_Area" localSheetId="10">【印刷用】参加申込書!$A$1:$I$32</definedName>
    <definedName name="_xlnm.Print_Area" localSheetId="8">【印刷用】地区大会申込書!$B$1:$V$42</definedName>
    <definedName name="_xlnm.Print_Area" localSheetId="12">【印刷用】東西・全日本インカレ申込書!$B$1:$V$52</definedName>
    <definedName name="_xlnm.Print_Area" localSheetId="6">【印刷用】日本協会登録用紙!$C$2:$AI$133</definedName>
    <definedName name="_xlnm.Print_Area" localSheetId="13">【入力・提出用】全日本インカレ写真ページ!$A$1:$K$25</definedName>
    <definedName name="_xlnm.Print_Area" localSheetId="1">【入力用】チーム登録!$A$1:$E$43</definedName>
    <definedName name="_xlnm.Print_Area" localSheetId="3">【入力用】個人登録!$A$1:$AB$127</definedName>
    <definedName name="_xlnm.Print_Area" localSheetId="9">【入力用】参加申込書!$B$1:$J$34</definedName>
    <definedName name="_xlnm.Print_Area" localSheetId="7">【入力用】地区大会申込書!$B$2:$V$42</definedName>
    <definedName name="_xlnm.Print_Area" localSheetId="11">【入力用】東西・全日本インカレ申込書!$B$3:$V$52</definedName>
    <definedName name="_xlnm.Print_Area" localSheetId="5">【入力用】日本協会登録用紙!$C$2:$AI$133</definedName>
    <definedName name="_xlnm.Print_Area" localSheetId="21">リーグ戦写真原稿!$A$1:$O$54</definedName>
    <definedName name="_xlnm.Print_Area" localSheetId="22">リーグ戦写真原稿57名用!$A$1:$R$72</definedName>
    <definedName name="_xlnm.Print_Area" localSheetId="17">'リーグ戦申込書31～50名'!$B$2:$V$62</definedName>
    <definedName name="_xlnm.Print_Area" localSheetId="18">'リーグ戦申込書31～50名ー印刷'!$B$2:$V$62</definedName>
    <definedName name="_xlnm.Print_Area" localSheetId="19">'リーグ戦申込書51～70名'!$B$2:$V$82</definedName>
    <definedName name="_xlnm.Print_Area" localSheetId="20">'リーグ戦申込書51～70名ー印刷'!$B$2:$V$82</definedName>
    <definedName name="_xlnm.Print_Area" localSheetId="23">リーグ戦追加登録変更!$B$5:$V$45</definedName>
    <definedName name="_xlnm.Print_Area" localSheetId="15">地区別チーム登録票!$A$1:$H$41</definedName>
    <definedName name="_xlnm.Print_Area" localSheetId="16">地区別チーム登録票ー印刷!$A$1:$H$41</definedName>
    <definedName name="_xlnm.Print_Area" localSheetId="25">追加個人登録料明細!$A$1:$J$28</definedName>
    <definedName name="_xlnm.Print_Area" localSheetId="27">日ソ追加登録用紙!$B$1:$R$31</definedName>
    <definedName name="_xlnm.Print_Area" localSheetId="26">'入力シート(個票)'!$A$1:$P$7</definedName>
    <definedName name="_xlnm.Print_Area" localSheetId="24">年度初振込明細!$A$2:$J$16</definedName>
    <definedName name="大学" localSheetId="4">【印刷用】個人登録票!#REF!</definedName>
    <definedName name="大学" localSheetId="1">【入力用】チーム登録!#REF!</definedName>
    <definedName name="大学" localSheetId="3">【入力用】個人登録!#REF!</definedName>
    <definedName name="大学" localSheetId="26">'入力シート(個票)'!#REF!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13" i="22" l="1"/>
  <c r="A1" i="83"/>
  <c r="N14" i="51"/>
  <c r="N15"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J7" i="51"/>
  <c r="J8" i="51"/>
  <c r="J6" i="51"/>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J8" i="22"/>
  <c r="J8" i="32"/>
  <c r="J7" i="32"/>
  <c r="J6" i="3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J7" i="22"/>
  <c r="J6" i="22"/>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J9" i="9"/>
  <c r="J8" i="9"/>
  <c r="J7" i="9"/>
  <c r="C22" i="83"/>
  <c r="C23" i="83"/>
  <c r="C24" i="83"/>
  <c r="C25" i="83"/>
  <c r="C26" i="83"/>
  <c r="C21" i="83"/>
  <c r="G8" i="83"/>
  <c r="A32" i="83"/>
  <c r="A31" i="83"/>
  <c r="F11" i="83"/>
  <c r="F9" i="83"/>
  <c r="G23" i="82"/>
  <c r="F23" i="83" s="1"/>
  <c r="G24" i="82"/>
  <c r="F24" i="83" s="1"/>
  <c r="G25" i="82"/>
  <c r="F25" i="83" s="1"/>
  <c r="G26" i="82"/>
  <c r="F26" i="83" s="1"/>
  <c r="B23" i="82"/>
  <c r="A23" i="83" s="1"/>
  <c r="B24" i="82"/>
  <c r="A24" i="83" s="1"/>
  <c r="B25" i="82"/>
  <c r="A25" i="83" s="1"/>
  <c r="B26" i="82"/>
  <c r="A26" i="83" s="1"/>
  <c r="E9" i="79"/>
  <c r="O24" i="1"/>
  <c r="O25" i="1"/>
  <c r="F10" i="82"/>
  <c r="E10" i="83" s="1"/>
  <c r="F9" i="82"/>
  <c r="E9" i="83" s="1"/>
  <c r="C11" i="82"/>
  <c r="B11" i="83" s="1"/>
  <c r="C10" i="82"/>
  <c r="B10" i="83" s="1"/>
  <c r="C9" i="82"/>
  <c r="B9" i="83" s="1"/>
  <c r="C8" i="82"/>
  <c r="B8" i="83" s="1"/>
  <c r="C7" i="82"/>
  <c r="B7" i="83" s="1"/>
  <c r="C4" i="82"/>
  <c r="B4" i="83" s="1"/>
  <c r="C6" i="82"/>
  <c r="B6" i="83" l="1"/>
  <c r="O8" i="51"/>
  <c r="O7" i="51"/>
  <c r="O5" i="51"/>
  <c r="O8" i="32"/>
  <c r="O7" i="32"/>
  <c r="O7" i="58" s="1"/>
  <c r="O5" i="32"/>
  <c r="O5" i="58" s="1"/>
  <c r="O8" i="22"/>
  <c r="O7" i="22"/>
  <c r="O5" i="22"/>
  <c r="F5" i="22"/>
  <c r="F5" i="57" s="1"/>
  <c r="F8" i="51"/>
  <c r="F7" i="51"/>
  <c r="F6" i="51"/>
  <c r="F8" i="32"/>
  <c r="F7" i="32"/>
  <c r="F6" i="32"/>
  <c r="F8" i="22"/>
  <c r="F7" i="22"/>
  <c r="F6" i="22"/>
  <c r="O6" i="51"/>
  <c r="O6" i="32"/>
  <c r="O6" i="58" s="1"/>
  <c r="O6" i="22"/>
  <c r="O6" i="57" s="1"/>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J7" i="59"/>
  <c r="J8" i="59"/>
  <c r="J6" i="59"/>
  <c r="T82" i="51"/>
  <c r="T82" i="59" s="1"/>
  <c r="S82" i="51"/>
  <c r="S82" i="59" s="1"/>
  <c r="P82" i="51"/>
  <c r="P82" i="59" s="1"/>
  <c r="K82" i="51"/>
  <c r="K82" i="59" s="1"/>
  <c r="H82" i="51"/>
  <c r="H82" i="59" s="1"/>
  <c r="G82" i="51"/>
  <c r="G82" i="59" s="1"/>
  <c r="E82" i="51"/>
  <c r="E82" i="59" s="1"/>
  <c r="C82" i="51"/>
  <c r="C82" i="59" s="1"/>
  <c r="T81" i="51"/>
  <c r="T81" i="59" s="1"/>
  <c r="S81" i="51"/>
  <c r="S81" i="59" s="1"/>
  <c r="P81" i="51"/>
  <c r="P81" i="59" s="1"/>
  <c r="K81" i="51"/>
  <c r="K81" i="59" s="1"/>
  <c r="H81" i="51"/>
  <c r="H81" i="59" s="1"/>
  <c r="G81" i="51"/>
  <c r="G81" i="59" s="1"/>
  <c r="E81" i="51"/>
  <c r="E81" i="59" s="1"/>
  <c r="C81" i="51"/>
  <c r="C81" i="59" s="1"/>
  <c r="T80" i="51"/>
  <c r="T80" i="59" s="1"/>
  <c r="S80" i="51"/>
  <c r="S80" i="59" s="1"/>
  <c r="P80" i="51"/>
  <c r="P80" i="59" s="1"/>
  <c r="K80" i="51"/>
  <c r="K80" i="59" s="1"/>
  <c r="H80" i="51"/>
  <c r="H80" i="59" s="1"/>
  <c r="G80" i="51"/>
  <c r="G80" i="59" s="1"/>
  <c r="E80" i="51"/>
  <c r="E80" i="59" s="1"/>
  <c r="C80" i="51"/>
  <c r="C80" i="59" s="1"/>
  <c r="T79" i="51"/>
  <c r="T79" i="59" s="1"/>
  <c r="S79" i="51"/>
  <c r="S79" i="59" s="1"/>
  <c r="P79" i="51"/>
  <c r="P79" i="59" s="1"/>
  <c r="K79" i="51"/>
  <c r="K79" i="59" s="1"/>
  <c r="H79" i="51"/>
  <c r="H79" i="59" s="1"/>
  <c r="G79" i="51"/>
  <c r="G79" i="59" s="1"/>
  <c r="E79" i="51"/>
  <c r="E79" i="59" s="1"/>
  <c r="C79" i="51"/>
  <c r="C79" i="59" s="1"/>
  <c r="T78" i="51"/>
  <c r="T78" i="59" s="1"/>
  <c r="S78" i="51"/>
  <c r="S78" i="59" s="1"/>
  <c r="P78" i="51"/>
  <c r="P78" i="59" s="1"/>
  <c r="K78" i="51"/>
  <c r="K78" i="59" s="1"/>
  <c r="H78" i="51"/>
  <c r="H78" i="59" s="1"/>
  <c r="G78" i="51"/>
  <c r="G78" i="59" s="1"/>
  <c r="E78" i="51"/>
  <c r="E78" i="59" s="1"/>
  <c r="C78" i="51"/>
  <c r="C78" i="59" s="1"/>
  <c r="T77" i="51"/>
  <c r="T77" i="59" s="1"/>
  <c r="S77" i="51"/>
  <c r="S77" i="59" s="1"/>
  <c r="P77" i="51"/>
  <c r="P77" i="59" s="1"/>
  <c r="K77" i="51"/>
  <c r="K77" i="59" s="1"/>
  <c r="H77" i="51"/>
  <c r="H77" i="59" s="1"/>
  <c r="G77" i="51"/>
  <c r="G77" i="59" s="1"/>
  <c r="E77" i="51"/>
  <c r="E77" i="59" s="1"/>
  <c r="C77" i="51"/>
  <c r="C77" i="59" s="1"/>
  <c r="T76" i="51"/>
  <c r="T76" i="59" s="1"/>
  <c r="S76" i="51"/>
  <c r="S76" i="59" s="1"/>
  <c r="P76" i="51"/>
  <c r="P76" i="59" s="1"/>
  <c r="K76" i="51"/>
  <c r="K76" i="59" s="1"/>
  <c r="H76" i="51"/>
  <c r="H76" i="59" s="1"/>
  <c r="G76" i="51"/>
  <c r="G76" i="59" s="1"/>
  <c r="E76" i="51"/>
  <c r="E76" i="59" s="1"/>
  <c r="C76" i="51"/>
  <c r="C76" i="59" s="1"/>
  <c r="T75" i="51"/>
  <c r="T75" i="59" s="1"/>
  <c r="S75" i="51"/>
  <c r="S75" i="59" s="1"/>
  <c r="P75" i="51"/>
  <c r="P75" i="59" s="1"/>
  <c r="K75" i="51"/>
  <c r="K75" i="59" s="1"/>
  <c r="H75" i="51"/>
  <c r="H75" i="59" s="1"/>
  <c r="G75" i="51"/>
  <c r="G75" i="59" s="1"/>
  <c r="E75" i="51"/>
  <c r="E75" i="59" s="1"/>
  <c r="C75" i="51"/>
  <c r="C75" i="59" s="1"/>
  <c r="T74" i="51"/>
  <c r="T74" i="59" s="1"/>
  <c r="S74" i="51"/>
  <c r="S74" i="59" s="1"/>
  <c r="P74" i="51"/>
  <c r="P74" i="59" s="1"/>
  <c r="K74" i="51"/>
  <c r="K74" i="59" s="1"/>
  <c r="H74" i="51"/>
  <c r="H74" i="59" s="1"/>
  <c r="G74" i="51"/>
  <c r="G74" i="59" s="1"/>
  <c r="E74" i="51"/>
  <c r="E74" i="59" s="1"/>
  <c r="C74" i="51"/>
  <c r="C74" i="59" s="1"/>
  <c r="T73" i="51"/>
  <c r="T73" i="59" s="1"/>
  <c r="S73" i="51"/>
  <c r="S73" i="59" s="1"/>
  <c r="P73" i="51"/>
  <c r="P73" i="59" s="1"/>
  <c r="K73" i="51"/>
  <c r="K73" i="59" s="1"/>
  <c r="H73" i="51"/>
  <c r="H73" i="59" s="1"/>
  <c r="G73" i="51"/>
  <c r="G73" i="59" s="1"/>
  <c r="E73" i="51"/>
  <c r="E73" i="59" s="1"/>
  <c r="C73" i="51"/>
  <c r="C73" i="59" s="1"/>
  <c r="T72" i="51"/>
  <c r="T72" i="59" s="1"/>
  <c r="S72" i="51"/>
  <c r="S72" i="59" s="1"/>
  <c r="P72" i="51"/>
  <c r="P72" i="59" s="1"/>
  <c r="K72" i="51"/>
  <c r="K72" i="59" s="1"/>
  <c r="H72" i="51"/>
  <c r="H72" i="59" s="1"/>
  <c r="G72" i="51"/>
  <c r="G72" i="59" s="1"/>
  <c r="E72" i="51"/>
  <c r="E72" i="59" s="1"/>
  <c r="C72" i="51"/>
  <c r="C72" i="59" s="1"/>
  <c r="T71" i="51"/>
  <c r="T71" i="59" s="1"/>
  <c r="S71" i="51"/>
  <c r="S71" i="59" s="1"/>
  <c r="P71" i="51"/>
  <c r="P71" i="59" s="1"/>
  <c r="K71" i="51"/>
  <c r="K71" i="59" s="1"/>
  <c r="H71" i="51"/>
  <c r="H71" i="59" s="1"/>
  <c r="G71" i="51"/>
  <c r="G71" i="59" s="1"/>
  <c r="E71" i="51"/>
  <c r="E71" i="59" s="1"/>
  <c r="C71" i="51"/>
  <c r="C71" i="59" s="1"/>
  <c r="T70" i="51"/>
  <c r="T70" i="59" s="1"/>
  <c r="S70" i="51"/>
  <c r="S70" i="59" s="1"/>
  <c r="P70" i="51"/>
  <c r="P70" i="59" s="1"/>
  <c r="K70" i="51"/>
  <c r="K70" i="59" s="1"/>
  <c r="H70" i="51"/>
  <c r="H70" i="59" s="1"/>
  <c r="G70" i="51"/>
  <c r="G70" i="59" s="1"/>
  <c r="E70" i="51"/>
  <c r="E70" i="59" s="1"/>
  <c r="C70" i="51"/>
  <c r="C70" i="59" s="1"/>
  <c r="T69" i="51"/>
  <c r="T69" i="59" s="1"/>
  <c r="S69" i="51"/>
  <c r="S69" i="59" s="1"/>
  <c r="P69" i="51"/>
  <c r="P69" i="59" s="1"/>
  <c r="K69" i="51"/>
  <c r="K69" i="59" s="1"/>
  <c r="H69" i="51"/>
  <c r="H69" i="59" s="1"/>
  <c r="G69" i="51"/>
  <c r="G69" i="59" s="1"/>
  <c r="E69" i="51"/>
  <c r="E69" i="59" s="1"/>
  <c r="C69" i="51"/>
  <c r="C69" i="59" s="1"/>
  <c r="T68" i="51"/>
  <c r="T68" i="59" s="1"/>
  <c r="S68" i="51"/>
  <c r="S68" i="59" s="1"/>
  <c r="P68" i="51"/>
  <c r="P68" i="59" s="1"/>
  <c r="K68" i="51"/>
  <c r="K68" i="59" s="1"/>
  <c r="H68" i="51"/>
  <c r="H68" i="59" s="1"/>
  <c r="G68" i="51"/>
  <c r="G68" i="59" s="1"/>
  <c r="E68" i="51"/>
  <c r="E68" i="59" s="1"/>
  <c r="C68" i="51"/>
  <c r="C68" i="59" s="1"/>
  <c r="T67" i="51"/>
  <c r="T67" i="59" s="1"/>
  <c r="S67" i="51"/>
  <c r="S67" i="59" s="1"/>
  <c r="P67" i="51"/>
  <c r="P67" i="59" s="1"/>
  <c r="K67" i="51"/>
  <c r="K67" i="59" s="1"/>
  <c r="H67" i="51"/>
  <c r="H67" i="59" s="1"/>
  <c r="G67" i="51"/>
  <c r="G67" i="59" s="1"/>
  <c r="E67" i="51"/>
  <c r="E67" i="59" s="1"/>
  <c r="C67" i="51"/>
  <c r="C67" i="59" s="1"/>
  <c r="T66" i="51"/>
  <c r="T66" i="59" s="1"/>
  <c r="S66" i="51"/>
  <c r="S66" i="59" s="1"/>
  <c r="P66" i="51"/>
  <c r="P66" i="59" s="1"/>
  <c r="K66" i="51"/>
  <c r="K66" i="59" s="1"/>
  <c r="H66" i="51"/>
  <c r="H66" i="59" s="1"/>
  <c r="G66" i="51"/>
  <c r="G66" i="59" s="1"/>
  <c r="E66" i="51"/>
  <c r="E66" i="59" s="1"/>
  <c r="C66" i="51"/>
  <c r="C66" i="59" s="1"/>
  <c r="T65" i="51"/>
  <c r="T65" i="59" s="1"/>
  <c r="S65" i="51"/>
  <c r="S65" i="59" s="1"/>
  <c r="P65" i="51"/>
  <c r="P65" i="59" s="1"/>
  <c r="K65" i="51"/>
  <c r="K65" i="59" s="1"/>
  <c r="H65" i="51"/>
  <c r="H65" i="59" s="1"/>
  <c r="G65" i="51"/>
  <c r="G65" i="59" s="1"/>
  <c r="E65" i="51"/>
  <c r="E65" i="59" s="1"/>
  <c r="C65" i="51"/>
  <c r="C65" i="59" s="1"/>
  <c r="T64" i="51"/>
  <c r="T64" i="59" s="1"/>
  <c r="S64" i="51"/>
  <c r="S64" i="59" s="1"/>
  <c r="P64" i="51"/>
  <c r="P64" i="59" s="1"/>
  <c r="K64" i="51"/>
  <c r="K64" i="59" s="1"/>
  <c r="H64" i="51"/>
  <c r="H64" i="59" s="1"/>
  <c r="G64" i="51"/>
  <c r="G64" i="59" s="1"/>
  <c r="E64" i="51"/>
  <c r="E64" i="59" s="1"/>
  <c r="C64" i="51"/>
  <c r="C64" i="59" s="1"/>
  <c r="T63" i="51"/>
  <c r="T63" i="59" s="1"/>
  <c r="S63" i="51"/>
  <c r="S63" i="59" s="1"/>
  <c r="P63" i="51"/>
  <c r="P63" i="59" s="1"/>
  <c r="K63" i="51"/>
  <c r="K63" i="59" s="1"/>
  <c r="H63" i="51"/>
  <c r="H63" i="59" s="1"/>
  <c r="G63" i="51"/>
  <c r="G63" i="59" s="1"/>
  <c r="E63" i="51"/>
  <c r="E63" i="59" s="1"/>
  <c r="C63" i="51"/>
  <c r="C63" i="59" s="1"/>
  <c r="T62" i="51"/>
  <c r="T62" i="59" s="1"/>
  <c r="S62" i="51"/>
  <c r="S62" i="59" s="1"/>
  <c r="P62" i="51"/>
  <c r="P62" i="59" s="1"/>
  <c r="K62" i="51"/>
  <c r="K62" i="59" s="1"/>
  <c r="H62" i="51"/>
  <c r="H62" i="59" s="1"/>
  <c r="G62" i="51"/>
  <c r="G62" i="59" s="1"/>
  <c r="E62" i="51"/>
  <c r="E62" i="59" s="1"/>
  <c r="C62" i="51"/>
  <c r="C62" i="59" s="1"/>
  <c r="T61" i="51"/>
  <c r="T61" i="59" s="1"/>
  <c r="S61" i="51"/>
  <c r="S61" i="59" s="1"/>
  <c r="P61" i="51"/>
  <c r="P61" i="59" s="1"/>
  <c r="K61" i="51"/>
  <c r="K61" i="59" s="1"/>
  <c r="H61" i="51"/>
  <c r="H61" i="59" s="1"/>
  <c r="G61" i="51"/>
  <c r="G61" i="59" s="1"/>
  <c r="E61" i="51"/>
  <c r="E61" i="59" s="1"/>
  <c r="C61" i="51"/>
  <c r="C61" i="59" s="1"/>
  <c r="T60" i="51"/>
  <c r="T60" i="59" s="1"/>
  <c r="S60" i="51"/>
  <c r="S60" i="59" s="1"/>
  <c r="P60" i="51"/>
  <c r="P60" i="59" s="1"/>
  <c r="K60" i="51"/>
  <c r="K60" i="59" s="1"/>
  <c r="H60" i="51"/>
  <c r="H60" i="59" s="1"/>
  <c r="G60" i="51"/>
  <c r="G60" i="59" s="1"/>
  <c r="E60" i="51"/>
  <c r="E60" i="59" s="1"/>
  <c r="C60" i="51"/>
  <c r="C60" i="59" s="1"/>
  <c r="T59" i="51"/>
  <c r="T59" i="59" s="1"/>
  <c r="S59" i="51"/>
  <c r="S59" i="59" s="1"/>
  <c r="P59" i="51"/>
  <c r="P59" i="59" s="1"/>
  <c r="K59" i="51"/>
  <c r="K59" i="59" s="1"/>
  <c r="H59" i="51"/>
  <c r="H59" i="59" s="1"/>
  <c r="G59" i="51"/>
  <c r="G59" i="59" s="1"/>
  <c r="E59" i="51"/>
  <c r="E59" i="59" s="1"/>
  <c r="C59" i="51"/>
  <c r="C59" i="59" s="1"/>
  <c r="T58" i="51"/>
  <c r="T58" i="59" s="1"/>
  <c r="S58" i="51"/>
  <c r="S58" i="59" s="1"/>
  <c r="P58" i="51"/>
  <c r="P58" i="59" s="1"/>
  <c r="K58" i="51"/>
  <c r="K58" i="59" s="1"/>
  <c r="H58" i="51"/>
  <c r="H58" i="59" s="1"/>
  <c r="G58" i="51"/>
  <c r="G58" i="59" s="1"/>
  <c r="E58" i="51"/>
  <c r="E58" i="59" s="1"/>
  <c r="C58" i="51"/>
  <c r="C58" i="59" s="1"/>
  <c r="T57" i="51"/>
  <c r="T57" i="59" s="1"/>
  <c r="S57" i="51"/>
  <c r="S57" i="59" s="1"/>
  <c r="P57" i="51"/>
  <c r="P57" i="59" s="1"/>
  <c r="K57" i="51"/>
  <c r="K57" i="59" s="1"/>
  <c r="H57" i="51"/>
  <c r="H57" i="59" s="1"/>
  <c r="G57" i="51"/>
  <c r="G57" i="59" s="1"/>
  <c r="E57" i="51"/>
  <c r="E57" i="59" s="1"/>
  <c r="C57" i="51"/>
  <c r="C57" i="59" s="1"/>
  <c r="T56" i="51"/>
  <c r="T56" i="59" s="1"/>
  <c r="S56" i="51"/>
  <c r="S56" i="59" s="1"/>
  <c r="P56" i="51"/>
  <c r="P56" i="59" s="1"/>
  <c r="K56" i="51"/>
  <c r="K56" i="59" s="1"/>
  <c r="H56" i="51"/>
  <c r="H56" i="59" s="1"/>
  <c r="G56" i="51"/>
  <c r="G56" i="59" s="1"/>
  <c r="E56" i="51"/>
  <c r="E56" i="59" s="1"/>
  <c r="C56" i="51"/>
  <c r="C56" i="59" s="1"/>
  <c r="T55" i="51"/>
  <c r="T55" i="59" s="1"/>
  <c r="S55" i="51"/>
  <c r="S55" i="59" s="1"/>
  <c r="P55" i="51"/>
  <c r="P55" i="59" s="1"/>
  <c r="K55" i="51"/>
  <c r="K55" i="59" s="1"/>
  <c r="H55" i="51"/>
  <c r="H55" i="59" s="1"/>
  <c r="G55" i="51"/>
  <c r="G55" i="59" s="1"/>
  <c r="E55" i="51"/>
  <c r="E55" i="59" s="1"/>
  <c r="C55" i="51"/>
  <c r="C55" i="59" s="1"/>
  <c r="T54" i="51"/>
  <c r="T54" i="59" s="1"/>
  <c r="S54" i="51"/>
  <c r="S54" i="59" s="1"/>
  <c r="P54" i="51"/>
  <c r="P54" i="59" s="1"/>
  <c r="K54" i="51"/>
  <c r="K54" i="59" s="1"/>
  <c r="H54" i="51"/>
  <c r="H54" i="59" s="1"/>
  <c r="G54" i="51"/>
  <c r="G54" i="59" s="1"/>
  <c r="E54" i="51"/>
  <c r="E54" i="59" s="1"/>
  <c r="C54" i="51"/>
  <c r="C54" i="59" s="1"/>
  <c r="T53" i="51"/>
  <c r="T53" i="59" s="1"/>
  <c r="S53" i="51"/>
  <c r="S53" i="59" s="1"/>
  <c r="P53" i="51"/>
  <c r="P53" i="59" s="1"/>
  <c r="K53" i="51"/>
  <c r="K53" i="59" s="1"/>
  <c r="H53" i="51"/>
  <c r="H53" i="59" s="1"/>
  <c r="G53" i="51"/>
  <c r="G53" i="59" s="1"/>
  <c r="E53" i="51"/>
  <c r="E53" i="59" s="1"/>
  <c r="C53" i="51"/>
  <c r="C53" i="59" s="1"/>
  <c r="T52" i="51"/>
  <c r="T52" i="59" s="1"/>
  <c r="S52" i="51"/>
  <c r="S52" i="59" s="1"/>
  <c r="P52" i="51"/>
  <c r="P52" i="59" s="1"/>
  <c r="K52" i="51"/>
  <c r="K52" i="59" s="1"/>
  <c r="H52" i="51"/>
  <c r="H52" i="59" s="1"/>
  <c r="G52" i="51"/>
  <c r="G52" i="59" s="1"/>
  <c r="E52" i="51"/>
  <c r="E52" i="59" s="1"/>
  <c r="C52" i="51"/>
  <c r="C52" i="59" s="1"/>
  <c r="T51" i="51"/>
  <c r="T51" i="59" s="1"/>
  <c r="S51" i="51"/>
  <c r="S51" i="59" s="1"/>
  <c r="P51" i="51"/>
  <c r="P51" i="59" s="1"/>
  <c r="K51" i="51"/>
  <c r="K51" i="59" s="1"/>
  <c r="H51" i="51"/>
  <c r="H51" i="59" s="1"/>
  <c r="G51" i="51"/>
  <c r="G51" i="59" s="1"/>
  <c r="E51" i="51"/>
  <c r="E51" i="59" s="1"/>
  <c r="C51" i="51"/>
  <c r="C51" i="59" s="1"/>
  <c r="T50" i="51"/>
  <c r="T50" i="59" s="1"/>
  <c r="S50" i="51"/>
  <c r="S50" i="59" s="1"/>
  <c r="P50" i="51"/>
  <c r="P50" i="59" s="1"/>
  <c r="K50" i="51"/>
  <c r="K50" i="59" s="1"/>
  <c r="H50" i="51"/>
  <c r="H50" i="59" s="1"/>
  <c r="G50" i="51"/>
  <c r="G50" i="59" s="1"/>
  <c r="E50" i="51"/>
  <c r="E50" i="59" s="1"/>
  <c r="C50" i="51"/>
  <c r="C50" i="59" s="1"/>
  <c r="T49" i="51"/>
  <c r="T49" i="59" s="1"/>
  <c r="S49" i="51"/>
  <c r="S49" i="59" s="1"/>
  <c r="P49" i="51"/>
  <c r="P49" i="59" s="1"/>
  <c r="K49" i="51"/>
  <c r="K49" i="59" s="1"/>
  <c r="H49" i="51"/>
  <c r="H49" i="59" s="1"/>
  <c r="G49" i="51"/>
  <c r="G49" i="59" s="1"/>
  <c r="E49" i="51"/>
  <c r="E49" i="59" s="1"/>
  <c r="C49" i="51"/>
  <c r="C49" i="59" s="1"/>
  <c r="T48" i="51"/>
  <c r="T48" i="59" s="1"/>
  <c r="S48" i="51"/>
  <c r="S48" i="59" s="1"/>
  <c r="P48" i="51"/>
  <c r="P48" i="59" s="1"/>
  <c r="K48" i="51"/>
  <c r="K48" i="59" s="1"/>
  <c r="H48" i="51"/>
  <c r="H48" i="59" s="1"/>
  <c r="G48" i="51"/>
  <c r="G48" i="59" s="1"/>
  <c r="E48" i="51"/>
  <c r="E48" i="59" s="1"/>
  <c r="C48" i="51"/>
  <c r="C48" i="59" s="1"/>
  <c r="T47" i="51"/>
  <c r="T47" i="59" s="1"/>
  <c r="S47" i="51"/>
  <c r="S47" i="59" s="1"/>
  <c r="P47" i="51"/>
  <c r="P47" i="59" s="1"/>
  <c r="K47" i="51"/>
  <c r="K47" i="59" s="1"/>
  <c r="H47" i="51"/>
  <c r="H47" i="59" s="1"/>
  <c r="G47" i="51"/>
  <c r="G47" i="59" s="1"/>
  <c r="E47" i="51"/>
  <c r="E47" i="59" s="1"/>
  <c r="C47" i="51"/>
  <c r="C47" i="59" s="1"/>
  <c r="T46" i="51"/>
  <c r="T46" i="59" s="1"/>
  <c r="S46" i="51"/>
  <c r="S46" i="59" s="1"/>
  <c r="P46" i="51"/>
  <c r="P46" i="59" s="1"/>
  <c r="K46" i="51"/>
  <c r="K46" i="59" s="1"/>
  <c r="H46" i="51"/>
  <c r="H46" i="59" s="1"/>
  <c r="G46" i="51"/>
  <c r="G46" i="59" s="1"/>
  <c r="E46" i="51"/>
  <c r="E46" i="59" s="1"/>
  <c r="C46" i="51"/>
  <c r="C46" i="59" s="1"/>
  <c r="T45" i="51"/>
  <c r="T45" i="59" s="1"/>
  <c r="S45" i="51"/>
  <c r="S45" i="59" s="1"/>
  <c r="P45" i="51"/>
  <c r="P45" i="59" s="1"/>
  <c r="K45" i="51"/>
  <c r="K45" i="59" s="1"/>
  <c r="H45" i="51"/>
  <c r="H45" i="59" s="1"/>
  <c r="G45" i="51"/>
  <c r="G45" i="59" s="1"/>
  <c r="E45" i="51"/>
  <c r="E45" i="59" s="1"/>
  <c r="C45" i="51"/>
  <c r="C45" i="59" s="1"/>
  <c r="T44" i="51"/>
  <c r="T44" i="59" s="1"/>
  <c r="S44" i="51"/>
  <c r="S44" i="59" s="1"/>
  <c r="P44" i="51"/>
  <c r="P44" i="59" s="1"/>
  <c r="K44" i="51"/>
  <c r="K44" i="59" s="1"/>
  <c r="H44" i="51"/>
  <c r="H44" i="59" s="1"/>
  <c r="G44" i="51"/>
  <c r="G44" i="59" s="1"/>
  <c r="E44" i="51"/>
  <c r="E44" i="59" s="1"/>
  <c r="C44" i="51"/>
  <c r="C44" i="59" s="1"/>
  <c r="T43" i="51"/>
  <c r="T43" i="59" s="1"/>
  <c r="S43" i="51"/>
  <c r="S43" i="59" s="1"/>
  <c r="P43" i="51"/>
  <c r="P43" i="59" s="1"/>
  <c r="K43" i="51"/>
  <c r="K43" i="59" s="1"/>
  <c r="H43" i="51"/>
  <c r="H43" i="59" s="1"/>
  <c r="G43" i="51"/>
  <c r="G43" i="59" s="1"/>
  <c r="E43" i="51"/>
  <c r="E43" i="59" s="1"/>
  <c r="C43" i="51"/>
  <c r="C43" i="59" s="1"/>
  <c r="T42" i="51"/>
  <c r="T42" i="59" s="1"/>
  <c r="S42" i="51"/>
  <c r="S42" i="59" s="1"/>
  <c r="P42" i="51"/>
  <c r="P42" i="59" s="1"/>
  <c r="K42" i="51"/>
  <c r="K42" i="59" s="1"/>
  <c r="H42" i="51"/>
  <c r="H42" i="59" s="1"/>
  <c r="G42" i="51"/>
  <c r="G42" i="59" s="1"/>
  <c r="E42" i="51"/>
  <c r="E42" i="59" s="1"/>
  <c r="C42" i="51"/>
  <c r="C42" i="59" s="1"/>
  <c r="T41" i="51"/>
  <c r="T41" i="59" s="1"/>
  <c r="S41" i="51"/>
  <c r="S41" i="59" s="1"/>
  <c r="P41" i="51"/>
  <c r="P41" i="59" s="1"/>
  <c r="K41" i="51"/>
  <c r="K41" i="59" s="1"/>
  <c r="H41" i="51"/>
  <c r="H41" i="59" s="1"/>
  <c r="G41" i="51"/>
  <c r="G41" i="59" s="1"/>
  <c r="E41" i="51"/>
  <c r="E41" i="59" s="1"/>
  <c r="C41" i="51"/>
  <c r="C41" i="59" s="1"/>
  <c r="T40" i="51"/>
  <c r="T40" i="59" s="1"/>
  <c r="S40" i="51"/>
  <c r="S40" i="59" s="1"/>
  <c r="P40" i="51"/>
  <c r="P40" i="59" s="1"/>
  <c r="K40" i="51"/>
  <c r="K40" i="59" s="1"/>
  <c r="H40" i="51"/>
  <c r="H40" i="59" s="1"/>
  <c r="G40" i="51"/>
  <c r="G40" i="59" s="1"/>
  <c r="E40" i="51"/>
  <c r="E40" i="59" s="1"/>
  <c r="C40" i="51"/>
  <c r="C40" i="59" s="1"/>
  <c r="T39" i="51"/>
  <c r="T39" i="59" s="1"/>
  <c r="S39" i="51"/>
  <c r="S39" i="59" s="1"/>
  <c r="P39" i="51"/>
  <c r="P39" i="59" s="1"/>
  <c r="K39" i="51"/>
  <c r="K39" i="59" s="1"/>
  <c r="H39" i="51"/>
  <c r="H39" i="59" s="1"/>
  <c r="G39" i="51"/>
  <c r="G39" i="59" s="1"/>
  <c r="E39" i="51"/>
  <c r="E39" i="59" s="1"/>
  <c r="C39" i="51"/>
  <c r="C39" i="59" s="1"/>
  <c r="T38" i="51"/>
  <c r="T38" i="59" s="1"/>
  <c r="S38" i="51"/>
  <c r="S38" i="59" s="1"/>
  <c r="P38" i="51"/>
  <c r="P38" i="59" s="1"/>
  <c r="K38" i="51"/>
  <c r="K38" i="59" s="1"/>
  <c r="H38" i="51"/>
  <c r="H38" i="59" s="1"/>
  <c r="G38" i="51"/>
  <c r="G38" i="59" s="1"/>
  <c r="E38" i="51"/>
  <c r="E38" i="59" s="1"/>
  <c r="C38" i="51"/>
  <c r="C38" i="59" s="1"/>
  <c r="T37" i="51"/>
  <c r="T37" i="59" s="1"/>
  <c r="S37" i="51"/>
  <c r="S37" i="59" s="1"/>
  <c r="P37" i="51"/>
  <c r="P37" i="59" s="1"/>
  <c r="K37" i="51"/>
  <c r="K37" i="59" s="1"/>
  <c r="H37" i="51"/>
  <c r="H37" i="59" s="1"/>
  <c r="G37" i="51"/>
  <c r="G37" i="59" s="1"/>
  <c r="E37" i="51"/>
  <c r="E37" i="59" s="1"/>
  <c r="C37" i="51"/>
  <c r="C37" i="59" s="1"/>
  <c r="T36" i="51"/>
  <c r="T36" i="59" s="1"/>
  <c r="S36" i="51"/>
  <c r="S36" i="59" s="1"/>
  <c r="P36" i="51"/>
  <c r="P36" i="59" s="1"/>
  <c r="K36" i="51"/>
  <c r="K36" i="59" s="1"/>
  <c r="H36" i="51"/>
  <c r="H36" i="59" s="1"/>
  <c r="G36" i="51"/>
  <c r="G36" i="59" s="1"/>
  <c r="E36" i="51"/>
  <c r="E36" i="59" s="1"/>
  <c r="C36" i="51"/>
  <c r="C36" i="59" s="1"/>
  <c r="T35" i="51"/>
  <c r="T35" i="59" s="1"/>
  <c r="S35" i="51"/>
  <c r="S35" i="59" s="1"/>
  <c r="P35" i="51"/>
  <c r="P35" i="59" s="1"/>
  <c r="K35" i="51"/>
  <c r="K35" i="59" s="1"/>
  <c r="H35" i="51"/>
  <c r="H35" i="59" s="1"/>
  <c r="G35" i="51"/>
  <c r="G35" i="59" s="1"/>
  <c r="E35" i="51"/>
  <c r="E35" i="59" s="1"/>
  <c r="C35" i="51"/>
  <c r="C35" i="59" s="1"/>
  <c r="T34" i="51"/>
  <c r="T34" i="59" s="1"/>
  <c r="S34" i="51"/>
  <c r="S34" i="59" s="1"/>
  <c r="P34" i="51"/>
  <c r="P34" i="59" s="1"/>
  <c r="K34" i="51"/>
  <c r="K34" i="59" s="1"/>
  <c r="H34" i="51"/>
  <c r="H34" i="59" s="1"/>
  <c r="G34" i="51"/>
  <c r="G34" i="59" s="1"/>
  <c r="E34" i="51"/>
  <c r="E34" i="59" s="1"/>
  <c r="C34" i="51"/>
  <c r="C34" i="59" s="1"/>
  <c r="T33" i="51"/>
  <c r="T33" i="59" s="1"/>
  <c r="S33" i="51"/>
  <c r="S33" i="59" s="1"/>
  <c r="P33" i="51"/>
  <c r="P33" i="59" s="1"/>
  <c r="K33" i="51"/>
  <c r="K33" i="59" s="1"/>
  <c r="H33" i="51"/>
  <c r="H33" i="59" s="1"/>
  <c r="G33" i="51"/>
  <c r="G33" i="59" s="1"/>
  <c r="E33" i="51"/>
  <c r="E33" i="59" s="1"/>
  <c r="C33" i="51"/>
  <c r="C33" i="59" s="1"/>
  <c r="T32" i="51"/>
  <c r="T32" i="59" s="1"/>
  <c r="S32" i="51"/>
  <c r="S32" i="59" s="1"/>
  <c r="P32" i="51"/>
  <c r="P32" i="59" s="1"/>
  <c r="K32" i="51"/>
  <c r="K32" i="59" s="1"/>
  <c r="H32" i="51"/>
  <c r="H32" i="59" s="1"/>
  <c r="G32" i="51"/>
  <c r="G32" i="59" s="1"/>
  <c r="E32" i="51"/>
  <c r="E32" i="59" s="1"/>
  <c r="C32" i="51"/>
  <c r="C32" i="59" s="1"/>
  <c r="T31" i="51"/>
  <c r="T31" i="59" s="1"/>
  <c r="S31" i="51"/>
  <c r="S31" i="59" s="1"/>
  <c r="P31" i="51"/>
  <c r="P31" i="59" s="1"/>
  <c r="K31" i="51"/>
  <c r="K31" i="59" s="1"/>
  <c r="H31" i="51"/>
  <c r="H31" i="59" s="1"/>
  <c r="G31" i="51"/>
  <c r="G31" i="59" s="1"/>
  <c r="E31" i="51"/>
  <c r="E31" i="59" s="1"/>
  <c r="C31" i="51"/>
  <c r="C31" i="59" s="1"/>
  <c r="T30" i="51"/>
  <c r="T30" i="59" s="1"/>
  <c r="S30" i="51"/>
  <c r="S30" i="59" s="1"/>
  <c r="P30" i="51"/>
  <c r="P30" i="59" s="1"/>
  <c r="K30" i="51"/>
  <c r="K30" i="59" s="1"/>
  <c r="H30" i="51"/>
  <c r="H30" i="59" s="1"/>
  <c r="G30" i="51"/>
  <c r="G30" i="59" s="1"/>
  <c r="E30" i="51"/>
  <c r="E30" i="59" s="1"/>
  <c r="C30" i="51"/>
  <c r="C30" i="59" s="1"/>
  <c r="T29" i="51"/>
  <c r="T29" i="59" s="1"/>
  <c r="S29" i="51"/>
  <c r="S29" i="59" s="1"/>
  <c r="P29" i="51"/>
  <c r="P29" i="59" s="1"/>
  <c r="K29" i="51"/>
  <c r="K29" i="59" s="1"/>
  <c r="H29" i="51"/>
  <c r="H29" i="59" s="1"/>
  <c r="G29" i="51"/>
  <c r="G29" i="59" s="1"/>
  <c r="E29" i="51"/>
  <c r="E29" i="59" s="1"/>
  <c r="C29" i="51"/>
  <c r="C29" i="59" s="1"/>
  <c r="T28" i="51"/>
  <c r="T28" i="59" s="1"/>
  <c r="S28" i="51"/>
  <c r="S28" i="59" s="1"/>
  <c r="P28" i="51"/>
  <c r="P28" i="59" s="1"/>
  <c r="K28" i="51"/>
  <c r="K28" i="59" s="1"/>
  <c r="H28" i="51"/>
  <c r="H28" i="59" s="1"/>
  <c r="G28" i="51"/>
  <c r="G28" i="59" s="1"/>
  <c r="E28" i="51"/>
  <c r="E28" i="59" s="1"/>
  <c r="C28" i="51"/>
  <c r="C28" i="59" s="1"/>
  <c r="T27" i="51"/>
  <c r="T27" i="59" s="1"/>
  <c r="S27" i="51"/>
  <c r="S27" i="59" s="1"/>
  <c r="P27" i="51"/>
  <c r="P27" i="59" s="1"/>
  <c r="K27" i="51"/>
  <c r="K27" i="59" s="1"/>
  <c r="H27" i="51"/>
  <c r="H27" i="59" s="1"/>
  <c r="G27" i="51"/>
  <c r="G27" i="59" s="1"/>
  <c r="E27" i="51"/>
  <c r="E27" i="59" s="1"/>
  <c r="C27" i="51"/>
  <c r="C27" i="59" s="1"/>
  <c r="T26" i="51"/>
  <c r="T26" i="59" s="1"/>
  <c r="S26" i="51"/>
  <c r="S26" i="59" s="1"/>
  <c r="P26" i="51"/>
  <c r="P26" i="59" s="1"/>
  <c r="K26" i="51"/>
  <c r="K26" i="59" s="1"/>
  <c r="H26" i="51"/>
  <c r="H26" i="59" s="1"/>
  <c r="G26" i="51"/>
  <c r="G26" i="59" s="1"/>
  <c r="E26" i="51"/>
  <c r="E26" i="59" s="1"/>
  <c r="C26" i="51"/>
  <c r="C26" i="59" s="1"/>
  <c r="T25" i="51"/>
  <c r="T25" i="59" s="1"/>
  <c r="S25" i="51"/>
  <c r="S25" i="59" s="1"/>
  <c r="P25" i="51"/>
  <c r="P25" i="59" s="1"/>
  <c r="K25" i="51"/>
  <c r="K25" i="59" s="1"/>
  <c r="H25" i="51"/>
  <c r="H25" i="59" s="1"/>
  <c r="G25" i="51"/>
  <c r="G25" i="59" s="1"/>
  <c r="E25" i="51"/>
  <c r="E25" i="59" s="1"/>
  <c r="C25" i="51"/>
  <c r="C25" i="59" s="1"/>
  <c r="T24" i="51"/>
  <c r="T24" i="59" s="1"/>
  <c r="S24" i="51"/>
  <c r="S24" i="59" s="1"/>
  <c r="P24" i="51"/>
  <c r="P24" i="59" s="1"/>
  <c r="K24" i="51"/>
  <c r="K24" i="59" s="1"/>
  <c r="H24" i="51"/>
  <c r="H24" i="59" s="1"/>
  <c r="G24" i="51"/>
  <c r="G24" i="59" s="1"/>
  <c r="E24" i="51"/>
  <c r="E24" i="59" s="1"/>
  <c r="C24" i="51"/>
  <c r="C24" i="59" s="1"/>
  <c r="T23" i="51"/>
  <c r="T23" i="59" s="1"/>
  <c r="S23" i="51"/>
  <c r="S23" i="59" s="1"/>
  <c r="P23" i="51"/>
  <c r="P23" i="59" s="1"/>
  <c r="K23" i="51"/>
  <c r="K23" i="59" s="1"/>
  <c r="H23" i="51"/>
  <c r="H23" i="59" s="1"/>
  <c r="G23" i="51"/>
  <c r="G23" i="59" s="1"/>
  <c r="E23" i="51"/>
  <c r="E23" i="59" s="1"/>
  <c r="C23" i="51"/>
  <c r="C23" i="59" s="1"/>
  <c r="T22" i="51"/>
  <c r="T22" i="59" s="1"/>
  <c r="S22" i="51"/>
  <c r="S22" i="59" s="1"/>
  <c r="P22" i="51"/>
  <c r="P22" i="59" s="1"/>
  <c r="K22" i="51"/>
  <c r="K22" i="59" s="1"/>
  <c r="H22" i="51"/>
  <c r="H22" i="59" s="1"/>
  <c r="G22" i="51"/>
  <c r="G22" i="59" s="1"/>
  <c r="E22" i="51"/>
  <c r="E22" i="59" s="1"/>
  <c r="C22" i="51"/>
  <c r="C22" i="59" s="1"/>
  <c r="T21" i="51"/>
  <c r="T21" i="59" s="1"/>
  <c r="S21" i="51"/>
  <c r="S21" i="59" s="1"/>
  <c r="P21" i="51"/>
  <c r="P21" i="59" s="1"/>
  <c r="K21" i="51"/>
  <c r="K21" i="59" s="1"/>
  <c r="H21" i="51"/>
  <c r="H21" i="59" s="1"/>
  <c r="G21" i="51"/>
  <c r="G21" i="59" s="1"/>
  <c r="E21" i="51"/>
  <c r="E21" i="59" s="1"/>
  <c r="C21" i="51"/>
  <c r="C21" i="59" s="1"/>
  <c r="T20" i="51"/>
  <c r="T20" i="59" s="1"/>
  <c r="S20" i="51"/>
  <c r="S20" i="59" s="1"/>
  <c r="P20" i="51"/>
  <c r="P20" i="59" s="1"/>
  <c r="K20" i="51"/>
  <c r="K20" i="59" s="1"/>
  <c r="H20" i="51"/>
  <c r="H20" i="59" s="1"/>
  <c r="G20" i="51"/>
  <c r="G20" i="59" s="1"/>
  <c r="E20" i="51"/>
  <c r="E20" i="59" s="1"/>
  <c r="C20" i="51"/>
  <c r="C20" i="59" s="1"/>
  <c r="T19" i="51"/>
  <c r="T19" i="59" s="1"/>
  <c r="S19" i="51"/>
  <c r="S19" i="59" s="1"/>
  <c r="P19" i="51"/>
  <c r="P19" i="59" s="1"/>
  <c r="K19" i="51"/>
  <c r="K19" i="59" s="1"/>
  <c r="H19" i="51"/>
  <c r="H19" i="59" s="1"/>
  <c r="G19" i="51"/>
  <c r="G19" i="59" s="1"/>
  <c r="E19" i="51"/>
  <c r="E19" i="59" s="1"/>
  <c r="C19" i="51"/>
  <c r="C19" i="59" s="1"/>
  <c r="T18" i="51"/>
  <c r="T18" i="59" s="1"/>
  <c r="S18" i="51"/>
  <c r="S18" i="59" s="1"/>
  <c r="P18" i="51"/>
  <c r="P18" i="59" s="1"/>
  <c r="K18" i="51"/>
  <c r="K18" i="59" s="1"/>
  <c r="H18" i="51"/>
  <c r="H18" i="59" s="1"/>
  <c r="G18" i="51"/>
  <c r="G18" i="59" s="1"/>
  <c r="E18" i="51"/>
  <c r="E18" i="59" s="1"/>
  <c r="C18" i="51"/>
  <c r="C18" i="59" s="1"/>
  <c r="T17" i="51"/>
  <c r="T17" i="59" s="1"/>
  <c r="S17" i="51"/>
  <c r="S17" i="59" s="1"/>
  <c r="P17" i="51"/>
  <c r="P17" i="59" s="1"/>
  <c r="K17" i="51"/>
  <c r="K17" i="59" s="1"/>
  <c r="H17" i="51"/>
  <c r="H17" i="59" s="1"/>
  <c r="G17" i="51"/>
  <c r="G17" i="59" s="1"/>
  <c r="E17" i="51"/>
  <c r="E17" i="59" s="1"/>
  <c r="C17" i="51"/>
  <c r="C17" i="59" s="1"/>
  <c r="T16" i="51"/>
  <c r="T16" i="59" s="1"/>
  <c r="S16" i="51"/>
  <c r="S16" i="59" s="1"/>
  <c r="P16" i="51"/>
  <c r="P16" i="59" s="1"/>
  <c r="K16" i="51"/>
  <c r="K16" i="59" s="1"/>
  <c r="H16" i="51"/>
  <c r="H16" i="59" s="1"/>
  <c r="G16" i="51"/>
  <c r="G16" i="59" s="1"/>
  <c r="E16" i="51"/>
  <c r="E16" i="59" s="1"/>
  <c r="C16" i="51"/>
  <c r="C16" i="59" s="1"/>
  <c r="T15" i="51"/>
  <c r="T15" i="59" s="1"/>
  <c r="S15" i="51"/>
  <c r="S15" i="59" s="1"/>
  <c r="P15" i="51"/>
  <c r="P15" i="59" s="1"/>
  <c r="K15" i="51"/>
  <c r="K15" i="59" s="1"/>
  <c r="H15" i="51"/>
  <c r="H15" i="59" s="1"/>
  <c r="G15" i="51"/>
  <c r="G15" i="59" s="1"/>
  <c r="E15" i="51"/>
  <c r="E15" i="59" s="1"/>
  <c r="C15" i="51"/>
  <c r="C15" i="59" s="1"/>
  <c r="T14" i="51"/>
  <c r="T14" i="59" s="1"/>
  <c r="S14" i="51"/>
  <c r="S14" i="59" s="1"/>
  <c r="P14" i="51"/>
  <c r="P14" i="59" s="1"/>
  <c r="K14" i="51"/>
  <c r="K14" i="59" s="1"/>
  <c r="H14" i="51"/>
  <c r="H14" i="59" s="1"/>
  <c r="G14" i="51"/>
  <c r="G14" i="59" s="1"/>
  <c r="E14" i="51"/>
  <c r="E14" i="59" s="1"/>
  <c r="C14" i="51"/>
  <c r="C14" i="59" s="1"/>
  <c r="T13" i="51"/>
  <c r="T13" i="59" s="1"/>
  <c r="P13" i="51"/>
  <c r="P13" i="59" s="1"/>
  <c r="G13" i="51"/>
  <c r="G13" i="59" s="1"/>
  <c r="E13" i="51"/>
  <c r="E13" i="59" s="1"/>
  <c r="C13" i="51"/>
  <c r="C13" i="59" s="1"/>
  <c r="O8" i="59"/>
  <c r="F8" i="59"/>
  <c r="O7" i="59"/>
  <c r="F7" i="59"/>
  <c r="O6" i="59"/>
  <c r="O5" i="59"/>
  <c r="F5" i="51"/>
  <c r="F5" i="59" s="1"/>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J8" i="58"/>
  <c r="J7" i="58"/>
  <c r="J6" i="58"/>
  <c r="T62" i="32"/>
  <c r="T62" i="58" s="1"/>
  <c r="S62" i="32"/>
  <c r="S62" i="58" s="1"/>
  <c r="P62" i="32"/>
  <c r="P62" i="58" s="1"/>
  <c r="K62" i="32"/>
  <c r="K62" i="58" s="1"/>
  <c r="H62" i="32"/>
  <c r="H62" i="58" s="1"/>
  <c r="G62" i="32"/>
  <c r="G62" i="58" s="1"/>
  <c r="E62" i="32"/>
  <c r="E62" i="58" s="1"/>
  <c r="C62" i="32"/>
  <c r="C62" i="58" s="1"/>
  <c r="T61" i="32"/>
  <c r="T61" i="58" s="1"/>
  <c r="S61" i="32"/>
  <c r="S61" i="58" s="1"/>
  <c r="P61" i="32"/>
  <c r="P61" i="58" s="1"/>
  <c r="K61" i="32"/>
  <c r="K61" i="58" s="1"/>
  <c r="H61" i="32"/>
  <c r="H61" i="58" s="1"/>
  <c r="G61" i="32"/>
  <c r="G61" i="58" s="1"/>
  <c r="E61" i="32"/>
  <c r="E61" i="58" s="1"/>
  <c r="C61" i="32"/>
  <c r="C61" i="58" s="1"/>
  <c r="T60" i="32"/>
  <c r="T60" i="58" s="1"/>
  <c r="S60" i="32"/>
  <c r="S60" i="58" s="1"/>
  <c r="P60" i="32"/>
  <c r="P60" i="58" s="1"/>
  <c r="K60" i="32"/>
  <c r="K60" i="58" s="1"/>
  <c r="H60" i="32"/>
  <c r="H60" i="58" s="1"/>
  <c r="G60" i="32"/>
  <c r="G60" i="58" s="1"/>
  <c r="E60" i="32"/>
  <c r="E60" i="58" s="1"/>
  <c r="C60" i="32"/>
  <c r="C60" i="58" s="1"/>
  <c r="T59" i="32"/>
  <c r="T59" i="58" s="1"/>
  <c r="S59" i="32"/>
  <c r="S59" i="58" s="1"/>
  <c r="P59" i="32"/>
  <c r="P59" i="58" s="1"/>
  <c r="K59" i="32"/>
  <c r="K59" i="58" s="1"/>
  <c r="H59" i="32"/>
  <c r="H59" i="58" s="1"/>
  <c r="G59" i="32"/>
  <c r="G59" i="58" s="1"/>
  <c r="E59" i="32"/>
  <c r="E59" i="58" s="1"/>
  <c r="C59" i="32"/>
  <c r="C59" i="58" s="1"/>
  <c r="T58" i="32"/>
  <c r="T58" i="58" s="1"/>
  <c r="S58" i="32"/>
  <c r="S58" i="58" s="1"/>
  <c r="P58" i="32"/>
  <c r="P58" i="58" s="1"/>
  <c r="K58" i="32"/>
  <c r="K58" i="58" s="1"/>
  <c r="H58" i="32"/>
  <c r="H58" i="58" s="1"/>
  <c r="G58" i="32"/>
  <c r="G58" i="58" s="1"/>
  <c r="E58" i="32"/>
  <c r="E58" i="58" s="1"/>
  <c r="C58" i="32"/>
  <c r="C58" i="58" s="1"/>
  <c r="T57" i="32"/>
  <c r="T57" i="58" s="1"/>
  <c r="S57" i="32"/>
  <c r="S57" i="58" s="1"/>
  <c r="P57" i="32"/>
  <c r="P57" i="58" s="1"/>
  <c r="K57" i="32"/>
  <c r="K57" i="58" s="1"/>
  <c r="H57" i="32"/>
  <c r="H57" i="58" s="1"/>
  <c r="G57" i="32"/>
  <c r="G57" i="58" s="1"/>
  <c r="E57" i="32"/>
  <c r="E57" i="58" s="1"/>
  <c r="C57" i="32"/>
  <c r="C57" i="58" s="1"/>
  <c r="T56" i="32"/>
  <c r="T56" i="58" s="1"/>
  <c r="S56" i="32"/>
  <c r="S56" i="58" s="1"/>
  <c r="P56" i="32"/>
  <c r="P56" i="58" s="1"/>
  <c r="K56" i="32"/>
  <c r="K56" i="58" s="1"/>
  <c r="H56" i="32"/>
  <c r="H56" i="58" s="1"/>
  <c r="G56" i="32"/>
  <c r="G56" i="58" s="1"/>
  <c r="E56" i="32"/>
  <c r="E56" i="58" s="1"/>
  <c r="C56" i="32"/>
  <c r="C56" i="58" s="1"/>
  <c r="T55" i="32"/>
  <c r="T55" i="58" s="1"/>
  <c r="S55" i="32"/>
  <c r="S55" i="58" s="1"/>
  <c r="P55" i="32"/>
  <c r="P55" i="58" s="1"/>
  <c r="K55" i="32"/>
  <c r="K55" i="58" s="1"/>
  <c r="H55" i="32"/>
  <c r="H55" i="58" s="1"/>
  <c r="G55" i="32"/>
  <c r="G55" i="58" s="1"/>
  <c r="E55" i="32"/>
  <c r="E55" i="58" s="1"/>
  <c r="C55" i="32"/>
  <c r="C55" i="58" s="1"/>
  <c r="T54" i="32"/>
  <c r="T54" i="58" s="1"/>
  <c r="S54" i="32"/>
  <c r="S54" i="58" s="1"/>
  <c r="P54" i="32"/>
  <c r="P54" i="58" s="1"/>
  <c r="K54" i="32"/>
  <c r="K54" i="58" s="1"/>
  <c r="H54" i="32"/>
  <c r="H54" i="58" s="1"/>
  <c r="G54" i="32"/>
  <c r="G54" i="58" s="1"/>
  <c r="E54" i="32"/>
  <c r="E54" i="58" s="1"/>
  <c r="C54" i="32"/>
  <c r="C54" i="58" s="1"/>
  <c r="T53" i="32"/>
  <c r="T53" i="58" s="1"/>
  <c r="S53" i="32"/>
  <c r="S53" i="58" s="1"/>
  <c r="P53" i="32"/>
  <c r="P53" i="58" s="1"/>
  <c r="K53" i="32"/>
  <c r="K53" i="58" s="1"/>
  <c r="H53" i="32"/>
  <c r="H53" i="58" s="1"/>
  <c r="G53" i="32"/>
  <c r="G53" i="58" s="1"/>
  <c r="E53" i="32"/>
  <c r="E53" i="58" s="1"/>
  <c r="C53" i="32"/>
  <c r="C53" i="58" s="1"/>
  <c r="T52" i="32"/>
  <c r="T52" i="58" s="1"/>
  <c r="S52" i="32"/>
  <c r="S52" i="58" s="1"/>
  <c r="P52" i="32"/>
  <c r="P52" i="58" s="1"/>
  <c r="K52" i="32"/>
  <c r="K52" i="58" s="1"/>
  <c r="H52" i="32"/>
  <c r="H52" i="58" s="1"/>
  <c r="G52" i="32"/>
  <c r="G52" i="58" s="1"/>
  <c r="E52" i="32"/>
  <c r="E52" i="58" s="1"/>
  <c r="C52" i="32"/>
  <c r="C52" i="58" s="1"/>
  <c r="T51" i="32"/>
  <c r="T51" i="58" s="1"/>
  <c r="S51" i="32"/>
  <c r="S51" i="58" s="1"/>
  <c r="P51" i="32"/>
  <c r="P51" i="58" s="1"/>
  <c r="K51" i="32"/>
  <c r="K51" i="58" s="1"/>
  <c r="H51" i="32"/>
  <c r="H51" i="58" s="1"/>
  <c r="G51" i="32"/>
  <c r="G51" i="58" s="1"/>
  <c r="E51" i="32"/>
  <c r="E51" i="58" s="1"/>
  <c r="C51" i="32"/>
  <c r="C51" i="58" s="1"/>
  <c r="T50" i="32"/>
  <c r="T50" i="58" s="1"/>
  <c r="S50" i="32"/>
  <c r="S50" i="58" s="1"/>
  <c r="P50" i="32"/>
  <c r="P50" i="58" s="1"/>
  <c r="K50" i="32"/>
  <c r="K50" i="58" s="1"/>
  <c r="H50" i="32"/>
  <c r="H50" i="58" s="1"/>
  <c r="G50" i="32"/>
  <c r="G50" i="58" s="1"/>
  <c r="E50" i="32"/>
  <c r="E50" i="58" s="1"/>
  <c r="C50" i="32"/>
  <c r="C50" i="58" s="1"/>
  <c r="T49" i="32"/>
  <c r="T49" i="58" s="1"/>
  <c r="S49" i="32"/>
  <c r="S49" i="58" s="1"/>
  <c r="P49" i="32"/>
  <c r="P49" i="58" s="1"/>
  <c r="K49" i="32"/>
  <c r="K49" i="58" s="1"/>
  <c r="H49" i="32"/>
  <c r="H49" i="58" s="1"/>
  <c r="G49" i="32"/>
  <c r="G49" i="58" s="1"/>
  <c r="E49" i="32"/>
  <c r="E49" i="58" s="1"/>
  <c r="C49" i="32"/>
  <c r="C49" i="58" s="1"/>
  <c r="T48" i="32"/>
  <c r="T48" i="58" s="1"/>
  <c r="S48" i="32"/>
  <c r="S48" i="58" s="1"/>
  <c r="P48" i="32"/>
  <c r="P48" i="58" s="1"/>
  <c r="K48" i="32"/>
  <c r="K48" i="58" s="1"/>
  <c r="H48" i="32"/>
  <c r="H48" i="58" s="1"/>
  <c r="G48" i="32"/>
  <c r="G48" i="58" s="1"/>
  <c r="E48" i="32"/>
  <c r="E48" i="58" s="1"/>
  <c r="C48" i="32"/>
  <c r="C48" i="58" s="1"/>
  <c r="T47" i="32"/>
  <c r="T47" i="58" s="1"/>
  <c r="S47" i="32"/>
  <c r="S47" i="58" s="1"/>
  <c r="P47" i="32"/>
  <c r="P47" i="58" s="1"/>
  <c r="K47" i="32"/>
  <c r="K47" i="58" s="1"/>
  <c r="H47" i="32"/>
  <c r="H47" i="58" s="1"/>
  <c r="G47" i="32"/>
  <c r="G47" i="58" s="1"/>
  <c r="E47" i="32"/>
  <c r="E47" i="58" s="1"/>
  <c r="C47" i="32"/>
  <c r="C47" i="58" s="1"/>
  <c r="T46" i="32"/>
  <c r="T46" i="58" s="1"/>
  <c r="S46" i="32"/>
  <c r="S46" i="58" s="1"/>
  <c r="P46" i="32"/>
  <c r="P46" i="58" s="1"/>
  <c r="K46" i="32"/>
  <c r="K46" i="58" s="1"/>
  <c r="H46" i="32"/>
  <c r="H46" i="58" s="1"/>
  <c r="G46" i="32"/>
  <c r="G46" i="58" s="1"/>
  <c r="E46" i="32"/>
  <c r="E46" i="58" s="1"/>
  <c r="C46" i="32"/>
  <c r="C46" i="58" s="1"/>
  <c r="T45" i="32"/>
  <c r="T45" i="58" s="1"/>
  <c r="S45" i="32"/>
  <c r="S45" i="58" s="1"/>
  <c r="P45" i="32"/>
  <c r="P45" i="58" s="1"/>
  <c r="K45" i="32"/>
  <c r="K45" i="58" s="1"/>
  <c r="H45" i="32"/>
  <c r="H45" i="58" s="1"/>
  <c r="G45" i="32"/>
  <c r="G45" i="58" s="1"/>
  <c r="E45" i="32"/>
  <c r="E45" i="58" s="1"/>
  <c r="C45" i="32"/>
  <c r="C45" i="58" s="1"/>
  <c r="T44" i="32"/>
  <c r="T44" i="58" s="1"/>
  <c r="S44" i="32"/>
  <c r="S44" i="58" s="1"/>
  <c r="P44" i="32"/>
  <c r="P44" i="58" s="1"/>
  <c r="K44" i="32"/>
  <c r="K44" i="58" s="1"/>
  <c r="H44" i="32"/>
  <c r="H44" i="58" s="1"/>
  <c r="G44" i="32"/>
  <c r="G44" i="58" s="1"/>
  <c r="E44" i="32"/>
  <c r="E44" i="58" s="1"/>
  <c r="C44" i="32"/>
  <c r="C44" i="58" s="1"/>
  <c r="T43" i="32"/>
  <c r="T43" i="58" s="1"/>
  <c r="S43" i="32"/>
  <c r="S43" i="58" s="1"/>
  <c r="P43" i="32"/>
  <c r="P43" i="58" s="1"/>
  <c r="K43" i="32"/>
  <c r="K43" i="58" s="1"/>
  <c r="H43" i="32"/>
  <c r="H43" i="58" s="1"/>
  <c r="G43" i="32"/>
  <c r="G43" i="58" s="1"/>
  <c r="E43" i="32"/>
  <c r="E43" i="58" s="1"/>
  <c r="C43" i="32"/>
  <c r="C43" i="58" s="1"/>
  <c r="T42" i="32"/>
  <c r="T42" i="58" s="1"/>
  <c r="S42" i="32"/>
  <c r="S42" i="58" s="1"/>
  <c r="P42" i="32"/>
  <c r="P42" i="58" s="1"/>
  <c r="K42" i="32"/>
  <c r="K42" i="58" s="1"/>
  <c r="H42" i="32"/>
  <c r="H42" i="58" s="1"/>
  <c r="G42" i="32"/>
  <c r="G42" i="58" s="1"/>
  <c r="E42" i="32"/>
  <c r="E42" i="58" s="1"/>
  <c r="C42" i="32"/>
  <c r="C42" i="58" s="1"/>
  <c r="T41" i="32"/>
  <c r="T41" i="58" s="1"/>
  <c r="S41" i="32"/>
  <c r="S41" i="58" s="1"/>
  <c r="P41" i="32"/>
  <c r="P41" i="58" s="1"/>
  <c r="K41" i="32"/>
  <c r="K41" i="58" s="1"/>
  <c r="H41" i="32"/>
  <c r="H41" i="58" s="1"/>
  <c r="G41" i="32"/>
  <c r="G41" i="58" s="1"/>
  <c r="E41" i="32"/>
  <c r="E41" i="58" s="1"/>
  <c r="C41" i="32"/>
  <c r="C41" i="58" s="1"/>
  <c r="T40" i="32"/>
  <c r="T40" i="58" s="1"/>
  <c r="S40" i="32"/>
  <c r="S40" i="58" s="1"/>
  <c r="P40" i="32"/>
  <c r="P40" i="58" s="1"/>
  <c r="K40" i="32"/>
  <c r="K40" i="58" s="1"/>
  <c r="H40" i="32"/>
  <c r="H40" i="58" s="1"/>
  <c r="G40" i="32"/>
  <c r="G40" i="58" s="1"/>
  <c r="E40" i="32"/>
  <c r="E40" i="58" s="1"/>
  <c r="C40" i="32"/>
  <c r="C40" i="58" s="1"/>
  <c r="T39" i="32"/>
  <c r="T39" i="58" s="1"/>
  <c r="S39" i="32"/>
  <c r="S39" i="58" s="1"/>
  <c r="P39" i="32"/>
  <c r="P39" i="58" s="1"/>
  <c r="K39" i="32"/>
  <c r="K39" i="58" s="1"/>
  <c r="H39" i="32"/>
  <c r="H39" i="58" s="1"/>
  <c r="G39" i="32"/>
  <c r="G39" i="58" s="1"/>
  <c r="E39" i="32"/>
  <c r="E39" i="58" s="1"/>
  <c r="C39" i="32"/>
  <c r="C39" i="58" s="1"/>
  <c r="T38" i="32"/>
  <c r="T38" i="58" s="1"/>
  <c r="S38" i="32"/>
  <c r="S38" i="58" s="1"/>
  <c r="P38" i="32"/>
  <c r="P38" i="58" s="1"/>
  <c r="K38" i="32"/>
  <c r="K38" i="58" s="1"/>
  <c r="H38" i="32"/>
  <c r="H38" i="58" s="1"/>
  <c r="G38" i="32"/>
  <c r="G38" i="58" s="1"/>
  <c r="E38" i="32"/>
  <c r="E38" i="58" s="1"/>
  <c r="C38" i="32"/>
  <c r="C38" i="58" s="1"/>
  <c r="T37" i="32"/>
  <c r="T37" i="58" s="1"/>
  <c r="S37" i="32"/>
  <c r="S37" i="58" s="1"/>
  <c r="P37" i="32"/>
  <c r="P37" i="58" s="1"/>
  <c r="K37" i="32"/>
  <c r="K37" i="58" s="1"/>
  <c r="H37" i="32"/>
  <c r="H37" i="58" s="1"/>
  <c r="G37" i="32"/>
  <c r="G37" i="58" s="1"/>
  <c r="E37" i="32"/>
  <c r="E37" i="58" s="1"/>
  <c r="C37" i="32"/>
  <c r="C37" i="58" s="1"/>
  <c r="T36" i="32"/>
  <c r="T36" i="58" s="1"/>
  <c r="S36" i="32"/>
  <c r="S36" i="58" s="1"/>
  <c r="P36" i="32"/>
  <c r="P36" i="58" s="1"/>
  <c r="K36" i="32"/>
  <c r="K36" i="58" s="1"/>
  <c r="H36" i="32"/>
  <c r="H36" i="58" s="1"/>
  <c r="G36" i="32"/>
  <c r="G36" i="58" s="1"/>
  <c r="E36" i="32"/>
  <c r="E36" i="58" s="1"/>
  <c r="C36" i="32"/>
  <c r="C36" i="58" s="1"/>
  <c r="T35" i="32"/>
  <c r="T35" i="58" s="1"/>
  <c r="S35" i="32"/>
  <c r="S35" i="58" s="1"/>
  <c r="P35" i="32"/>
  <c r="P35" i="58" s="1"/>
  <c r="K35" i="32"/>
  <c r="K35" i="58" s="1"/>
  <c r="H35" i="32"/>
  <c r="H35" i="58" s="1"/>
  <c r="G35" i="32"/>
  <c r="G35" i="58" s="1"/>
  <c r="E35" i="32"/>
  <c r="E35" i="58" s="1"/>
  <c r="C35" i="32"/>
  <c r="C35" i="58" s="1"/>
  <c r="T34" i="32"/>
  <c r="T34" i="58" s="1"/>
  <c r="S34" i="32"/>
  <c r="S34" i="58" s="1"/>
  <c r="P34" i="32"/>
  <c r="P34" i="58" s="1"/>
  <c r="K34" i="32"/>
  <c r="K34" i="58" s="1"/>
  <c r="H34" i="32"/>
  <c r="H34" i="58" s="1"/>
  <c r="G34" i="32"/>
  <c r="G34" i="58" s="1"/>
  <c r="E34" i="32"/>
  <c r="E34" i="58" s="1"/>
  <c r="C34" i="32"/>
  <c r="C34" i="58" s="1"/>
  <c r="T33" i="32"/>
  <c r="T33" i="58" s="1"/>
  <c r="S33" i="32"/>
  <c r="S33" i="58" s="1"/>
  <c r="P33" i="32"/>
  <c r="P33" i="58" s="1"/>
  <c r="K33" i="32"/>
  <c r="K33" i="58" s="1"/>
  <c r="H33" i="32"/>
  <c r="H33" i="58" s="1"/>
  <c r="G33" i="32"/>
  <c r="G33" i="58" s="1"/>
  <c r="E33" i="32"/>
  <c r="E33" i="58" s="1"/>
  <c r="C33" i="32"/>
  <c r="C33" i="58" s="1"/>
  <c r="T32" i="32"/>
  <c r="T32" i="58" s="1"/>
  <c r="S32" i="32"/>
  <c r="S32" i="58" s="1"/>
  <c r="P32" i="32"/>
  <c r="P32" i="58" s="1"/>
  <c r="K32" i="32"/>
  <c r="K32" i="58" s="1"/>
  <c r="H32" i="32"/>
  <c r="H32" i="58" s="1"/>
  <c r="G32" i="32"/>
  <c r="G32" i="58" s="1"/>
  <c r="E32" i="32"/>
  <c r="E32" i="58" s="1"/>
  <c r="C32" i="32"/>
  <c r="C32" i="58" s="1"/>
  <c r="T31" i="32"/>
  <c r="T31" i="58" s="1"/>
  <c r="S31" i="32"/>
  <c r="S31" i="58" s="1"/>
  <c r="P31" i="32"/>
  <c r="P31" i="58" s="1"/>
  <c r="K31" i="32"/>
  <c r="K31" i="58" s="1"/>
  <c r="H31" i="32"/>
  <c r="H31" i="58" s="1"/>
  <c r="G31" i="32"/>
  <c r="G31" i="58" s="1"/>
  <c r="E31" i="32"/>
  <c r="E31" i="58" s="1"/>
  <c r="C31" i="32"/>
  <c r="C31" i="58" s="1"/>
  <c r="T30" i="32"/>
  <c r="T30" i="58" s="1"/>
  <c r="S30" i="32"/>
  <c r="S30" i="58" s="1"/>
  <c r="P30" i="32"/>
  <c r="P30" i="58" s="1"/>
  <c r="K30" i="32"/>
  <c r="K30" i="58" s="1"/>
  <c r="H30" i="32"/>
  <c r="H30" i="58" s="1"/>
  <c r="G30" i="32"/>
  <c r="G30" i="58" s="1"/>
  <c r="E30" i="32"/>
  <c r="E30" i="58" s="1"/>
  <c r="C30" i="32"/>
  <c r="C30" i="58" s="1"/>
  <c r="T29" i="32"/>
  <c r="T29" i="58" s="1"/>
  <c r="S29" i="32"/>
  <c r="S29" i="58" s="1"/>
  <c r="P29" i="32"/>
  <c r="P29" i="58" s="1"/>
  <c r="K29" i="32"/>
  <c r="K29" i="58" s="1"/>
  <c r="H29" i="32"/>
  <c r="H29" i="58" s="1"/>
  <c r="G29" i="32"/>
  <c r="G29" i="58" s="1"/>
  <c r="E29" i="32"/>
  <c r="E29" i="58" s="1"/>
  <c r="C29" i="32"/>
  <c r="C29" i="58" s="1"/>
  <c r="T28" i="32"/>
  <c r="T28" i="58" s="1"/>
  <c r="S28" i="32"/>
  <c r="S28" i="58" s="1"/>
  <c r="P28" i="32"/>
  <c r="P28" i="58" s="1"/>
  <c r="K28" i="32"/>
  <c r="K28" i="58" s="1"/>
  <c r="H28" i="32"/>
  <c r="H28" i="58" s="1"/>
  <c r="G28" i="32"/>
  <c r="G28" i="58" s="1"/>
  <c r="E28" i="32"/>
  <c r="E28" i="58" s="1"/>
  <c r="C28" i="32"/>
  <c r="C28" i="58" s="1"/>
  <c r="T27" i="32"/>
  <c r="T27" i="58" s="1"/>
  <c r="S27" i="32"/>
  <c r="S27" i="58" s="1"/>
  <c r="P27" i="32"/>
  <c r="P27" i="58" s="1"/>
  <c r="K27" i="32"/>
  <c r="K27" i="58" s="1"/>
  <c r="H27" i="32"/>
  <c r="H27" i="58" s="1"/>
  <c r="G27" i="32"/>
  <c r="G27" i="58" s="1"/>
  <c r="E27" i="32"/>
  <c r="E27" i="58" s="1"/>
  <c r="C27" i="32"/>
  <c r="C27" i="58" s="1"/>
  <c r="T26" i="32"/>
  <c r="T26" i="58" s="1"/>
  <c r="S26" i="32"/>
  <c r="S26" i="58" s="1"/>
  <c r="P26" i="32"/>
  <c r="P26" i="58" s="1"/>
  <c r="K26" i="32"/>
  <c r="K26" i="58" s="1"/>
  <c r="H26" i="32"/>
  <c r="H26" i="58" s="1"/>
  <c r="G26" i="32"/>
  <c r="G26" i="58" s="1"/>
  <c r="E26" i="32"/>
  <c r="E26" i="58" s="1"/>
  <c r="C26" i="32"/>
  <c r="C26" i="58" s="1"/>
  <c r="T25" i="32"/>
  <c r="T25" i="58" s="1"/>
  <c r="S25" i="32"/>
  <c r="S25" i="58" s="1"/>
  <c r="P25" i="32"/>
  <c r="P25" i="58" s="1"/>
  <c r="K25" i="32"/>
  <c r="K25" i="58" s="1"/>
  <c r="H25" i="32"/>
  <c r="H25" i="58" s="1"/>
  <c r="G25" i="32"/>
  <c r="G25" i="58" s="1"/>
  <c r="E25" i="32"/>
  <c r="E25" i="58" s="1"/>
  <c r="C25" i="32"/>
  <c r="C25" i="58" s="1"/>
  <c r="T24" i="32"/>
  <c r="T24" i="58" s="1"/>
  <c r="S24" i="32"/>
  <c r="S24" i="58" s="1"/>
  <c r="P24" i="32"/>
  <c r="P24" i="58" s="1"/>
  <c r="K24" i="32"/>
  <c r="K24" i="58" s="1"/>
  <c r="H24" i="32"/>
  <c r="H24" i="58" s="1"/>
  <c r="G24" i="32"/>
  <c r="G24" i="58" s="1"/>
  <c r="E24" i="32"/>
  <c r="E24" i="58" s="1"/>
  <c r="C24" i="32"/>
  <c r="C24" i="58" s="1"/>
  <c r="T23" i="32"/>
  <c r="T23" i="58" s="1"/>
  <c r="S23" i="32"/>
  <c r="S23" i="58" s="1"/>
  <c r="P23" i="32"/>
  <c r="P23" i="58" s="1"/>
  <c r="K23" i="32"/>
  <c r="K23" i="58" s="1"/>
  <c r="H23" i="32"/>
  <c r="H23" i="58" s="1"/>
  <c r="G23" i="32"/>
  <c r="G23" i="58" s="1"/>
  <c r="E23" i="32"/>
  <c r="E23" i="58" s="1"/>
  <c r="C23" i="32"/>
  <c r="C23" i="58" s="1"/>
  <c r="T22" i="32"/>
  <c r="T22" i="58" s="1"/>
  <c r="S22" i="32"/>
  <c r="S22" i="58" s="1"/>
  <c r="P22" i="32"/>
  <c r="P22" i="58" s="1"/>
  <c r="K22" i="32"/>
  <c r="K22" i="58" s="1"/>
  <c r="H22" i="32"/>
  <c r="H22" i="58" s="1"/>
  <c r="G22" i="32"/>
  <c r="G22" i="58" s="1"/>
  <c r="E22" i="32"/>
  <c r="E22" i="58" s="1"/>
  <c r="C22" i="32"/>
  <c r="C22" i="58" s="1"/>
  <c r="T21" i="32"/>
  <c r="T21" i="58" s="1"/>
  <c r="S21" i="32"/>
  <c r="S21" i="58" s="1"/>
  <c r="P21" i="32"/>
  <c r="P21" i="58" s="1"/>
  <c r="K21" i="32"/>
  <c r="K21" i="58" s="1"/>
  <c r="H21" i="32"/>
  <c r="H21" i="58" s="1"/>
  <c r="G21" i="32"/>
  <c r="G21" i="58" s="1"/>
  <c r="E21" i="32"/>
  <c r="E21" i="58" s="1"/>
  <c r="C21" i="32"/>
  <c r="C21" i="58" s="1"/>
  <c r="T20" i="32"/>
  <c r="T20" i="58" s="1"/>
  <c r="S20" i="32"/>
  <c r="S20" i="58" s="1"/>
  <c r="P20" i="32"/>
  <c r="P20" i="58" s="1"/>
  <c r="K20" i="32"/>
  <c r="K20" i="58" s="1"/>
  <c r="H20" i="32"/>
  <c r="H20" i="58" s="1"/>
  <c r="G20" i="32"/>
  <c r="G20" i="58" s="1"/>
  <c r="E20" i="32"/>
  <c r="E20" i="58" s="1"/>
  <c r="C20" i="32"/>
  <c r="C20" i="58" s="1"/>
  <c r="T19" i="32"/>
  <c r="T19" i="58" s="1"/>
  <c r="S19" i="32"/>
  <c r="S19" i="58" s="1"/>
  <c r="P19" i="32"/>
  <c r="P19" i="58" s="1"/>
  <c r="K19" i="32"/>
  <c r="K19" i="58" s="1"/>
  <c r="H19" i="32"/>
  <c r="H19" i="58" s="1"/>
  <c r="G19" i="32"/>
  <c r="G19" i="58" s="1"/>
  <c r="E19" i="32"/>
  <c r="E19" i="58" s="1"/>
  <c r="C19" i="32"/>
  <c r="C19" i="58" s="1"/>
  <c r="T18" i="32"/>
  <c r="T18" i="58" s="1"/>
  <c r="S18" i="32"/>
  <c r="S18" i="58" s="1"/>
  <c r="P18" i="32"/>
  <c r="P18" i="58" s="1"/>
  <c r="K18" i="32"/>
  <c r="K18" i="58" s="1"/>
  <c r="H18" i="32"/>
  <c r="H18" i="58" s="1"/>
  <c r="G18" i="32"/>
  <c r="G18" i="58" s="1"/>
  <c r="E18" i="32"/>
  <c r="E18" i="58" s="1"/>
  <c r="C18" i="32"/>
  <c r="C18" i="58" s="1"/>
  <c r="T17" i="32"/>
  <c r="T17" i="58" s="1"/>
  <c r="S17" i="32"/>
  <c r="S17" i="58" s="1"/>
  <c r="P17" i="32"/>
  <c r="P17" i="58" s="1"/>
  <c r="K17" i="32"/>
  <c r="K17" i="58" s="1"/>
  <c r="H17" i="32"/>
  <c r="H17" i="58" s="1"/>
  <c r="G17" i="32"/>
  <c r="G17" i="58" s="1"/>
  <c r="E17" i="32"/>
  <c r="E17" i="58" s="1"/>
  <c r="C17" i="32"/>
  <c r="C17" i="58" s="1"/>
  <c r="T16" i="32"/>
  <c r="T16" i="58" s="1"/>
  <c r="S16" i="32"/>
  <c r="S16" i="58" s="1"/>
  <c r="P16" i="32"/>
  <c r="P16" i="58" s="1"/>
  <c r="K16" i="32"/>
  <c r="K16" i="58" s="1"/>
  <c r="H16" i="32"/>
  <c r="H16" i="58" s="1"/>
  <c r="G16" i="32"/>
  <c r="G16" i="58" s="1"/>
  <c r="E16" i="32"/>
  <c r="E16" i="58" s="1"/>
  <c r="C16" i="32"/>
  <c r="C16" i="58" s="1"/>
  <c r="T15" i="32"/>
  <c r="T15" i="58" s="1"/>
  <c r="S15" i="32"/>
  <c r="S15" i="58" s="1"/>
  <c r="P15" i="32"/>
  <c r="P15" i="58" s="1"/>
  <c r="K15" i="32"/>
  <c r="K15" i="58" s="1"/>
  <c r="H15" i="32"/>
  <c r="H15" i="58" s="1"/>
  <c r="G15" i="32"/>
  <c r="G15" i="58" s="1"/>
  <c r="E15" i="32"/>
  <c r="E15" i="58" s="1"/>
  <c r="C15" i="32"/>
  <c r="C15" i="58" s="1"/>
  <c r="T14" i="32"/>
  <c r="T14" i="58" s="1"/>
  <c r="S14" i="32"/>
  <c r="S14" i="58" s="1"/>
  <c r="P14" i="32"/>
  <c r="P14" i="58" s="1"/>
  <c r="K14" i="32"/>
  <c r="K14" i="58" s="1"/>
  <c r="H14" i="32"/>
  <c r="H14" i="58" s="1"/>
  <c r="G14" i="32"/>
  <c r="G14" i="58" s="1"/>
  <c r="E14" i="32"/>
  <c r="E14" i="58" s="1"/>
  <c r="C14" i="32"/>
  <c r="C14" i="58" s="1"/>
  <c r="T13" i="32"/>
  <c r="T13" i="58" s="1"/>
  <c r="P13" i="32"/>
  <c r="P13" i="58" s="1"/>
  <c r="G13" i="32"/>
  <c r="G13" i="58" s="1"/>
  <c r="E13" i="32"/>
  <c r="E13" i="58" s="1"/>
  <c r="C13" i="32"/>
  <c r="C13" i="58" s="1"/>
  <c r="O8" i="58"/>
  <c r="F8" i="58"/>
  <c r="F7" i="58"/>
  <c r="F5" i="32"/>
  <c r="F5" i="58" s="1"/>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O7" i="57"/>
  <c r="J8" i="57"/>
  <c r="J7" i="57"/>
  <c r="J6" i="57"/>
  <c r="T42" i="22"/>
  <c r="T42" i="57" s="1"/>
  <c r="S42" i="22"/>
  <c r="S42" i="57" s="1"/>
  <c r="P42" i="22"/>
  <c r="P42" i="57" s="1"/>
  <c r="K42" i="22"/>
  <c r="K42" i="57" s="1"/>
  <c r="H42" i="22"/>
  <c r="H42" i="57" s="1"/>
  <c r="G42" i="22"/>
  <c r="G42" i="57" s="1"/>
  <c r="E42" i="22"/>
  <c r="E42" i="57" s="1"/>
  <c r="C42" i="22"/>
  <c r="C42" i="57" s="1"/>
  <c r="T41" i="22"/>
  <c r="T41" i="57" s="1"/>
  <c r="S41" i="22"/>
  <c r="S41" i="57" s="1"/>
  <c r="P41" i="22"/>
  <c r="P41" i="57" s="1"/>
  <c r="K41" i="22"/>
  <c r="K41" i="57" s="1"/>
  <c r="H41" i="22"/>
  <c r="H41" i="57" s="1"/>
  <c r="G41" i="22"/>
  <c r="G41" i="57" s="1"/>
  <c r="E41" i="22"/>
  <c r="E41" i="57" s="1"/>
  <c r="C41" i="22"/>
  <c r="C41" i="57" s="1"/>
  <c r="T40" i="22"/>
  <c r="T40" i="57" s="1"/>
  <c r="S40" i="22"/>
  <c r="S40" i="57" s="1"/>
  <c r="P40" i="22"/>
  <c r="P40" i="57" s="1"/>
  <c r="K40" i="22"/>
  <c r="K40" i="57" s="1"/>
  <c r="H40" i="22"/>
  <c r="H40" i="57" s="1"/>
  <c r="G40" i="22"/>
  <c r="G40" i="57" s="1"/>
  <c r="E40" i="22"/>
  <c r="E40" i="57" s="1"/>
  <c r="C40" i="22"/>
  <c r="C40" i="57" s="1"/>
  <c r="T39" i="22"/>
  <c r="T39" i="57" s="1"/>
  <c r="S39" i="22"/>
  <c r="S39" i="57" s="1"/>
  <c r="P39" i="22"/>
  <c r="P39" i="57" s="1"/>
  <c r="K39" i="22"/>
  <c r="K39" i="57" s="1"/>
  <c r="H39" i="22"/>
  <c r="H39" i="57" s="1"/>
  <c r="G39" i="22"/>
  <c r="G39" i="57" s="1"/>
  <c r="E39" i="22"/>
  <c r="E39" i="57" s="1"/>
  <c r="C39" i="22"/>
  <c r="C39" i="57" s="1"/>
  <c r="T38" i="22"/>
  <c r="T38" i="57" s="1"/>
  <c r="S38" i="22"/>
  <c r="S38" i="57" s="1"/>
  <c r="P38" i="22"/>
  <c r="P38" i="57" s="1"/>
  <c r="K38" i="22"/>
  <c r="K38" i="57" s="1"/>
  <c r="H38" i="22"/>
  <c r="H38" i="57" s="1"/>
  <c r="G38" i="22"/>
  <c r="G38" i="57" s="1"/>
  <c r="E38" i="22"/>
  <c r="E38" i="57" s="1"/>
  <c r="C38" i="22"/>
  <c r="C38" i="57" s="1"/>
  <c r="T37" i="22"/>
  <c r="T37" i="57" s="1"/>
  <c r="S37" i="22"/>
  <c r="S37" i="57" s="1"/>
  <c r="P37" i="22"/>
  <c r="P37" i="57" s="1"/>
  <c r="K37" i="22"/>
  <c r="K37" i="57" s="1"/>
  <c r="H37" i="22"/>
  <c r="H37" i="57" s="1"/>
  <c r="G37" i="22"/>
  <c r="G37" i="57" s="1"/>
  <c r="E37" i="22"/>
  <c r="E37" i="57" s="1"/>
  <c r="C37" i="22"/>
  <c r="C37" i="57" s="1"/>
  <c r="T36" i="22"/>
  <c r="T36" i="57" s="1"/>
  <c r="S36" i="22"/>
  <c r="S36" i="57" s="1"/>
  <c r="P36" i="22"/>
  <c r="P36" i="57" s="1"/>
  <c r="K36" i="22"/>
  <c r="K36" i="57" s="1"/>
  <c r="H36" i="22"/>
  <c r="H36" i="57" s="1"/>
  <c r="G36" i="22"/>
  <c r="G36" i="57" s="1"/>
  <c r="E36" i="22"/>
  <c r="E36" i="57" s="1"/>
  <c r="C36" i="22"/>
  <c r="C36" i="57" s="1"/>
  <c r="T35" i="22"/>
  <c r="T35" i="57" s="1"/>
  <c r="S35" i="22"/>
  <c r="S35" i="57" s="1"/>
  <c r="P35" i="22"/>
  <c r="P35" i="57" s="1"/>
  <c r="K35" i="22"/>
  <c r="K35" i="57" s="1"/>
  <c r="H35" i="22"/>
  <c r="H35" i="57" s="1"/>
  <c r="G35" i="22"/>
  <c r="G35" i="57" s="1"/>
  <c r="E35" i="22"/>
  <c r="E35" i="57" s="1"/>
  <c r="C35" i="22"/>
  <c r="C35" i="57" s="1"/>
  <c r="T34" i="22"/>
  <c r="T34" i="57" s="1"/>
  <c r="S34" i="22"/>
  <c r="S34" i="57" s="1"/>
  <c r="P34" i="22"/>
  <c r="P34" i="57" s="1"/>
  <c r="K34" i="22"/>
  <c r="K34" i="57" s="1"/>
  <c r="H34" i="22"/>
  <c r="H34" i="57" s="1"/>
  <c r="G34" i="22"/>
  <c r="G34" i="57" s="1"/>
  <c r="E34" i="22"/>
  <c r="E34" i="57" s="1"/>
  <c r="C34" i="22"/>
  <c r="C34" i="57" s="1"/>
  <c r="T33" i="22"/>
  <c r="T33" i="57" s="1"/>
  <c r="S33" i="22"/>
  <c r="S33" i="57" s="1"/>
  <c r="P33" i="22"/>
  <c r="P33" i="57" s="1"/>
  <c r="K33" i="22"/>
  <c r="K33" i="57" s="1"/>
  <c r="H33" i="22"/>
  <c r="H33" i="57" s="1"/>
  <c r="G33" i="22"/>
  <c r="G33" i="57" s="1"/>
  <c r="E33" i="22"/>
  <c r="E33" i="57" s="1"/>
  <c r="C33" i="22"/>
  <c r="C33" i="57" s="1"/>
  <c r="T32" i="22"/>
  <c r="T32" i="57" s="1"/>
  <c r="S32" i="22"/>
  <c r="S32" i="57" s="1"/>
  <c r="P32" i="22"/>
  <c r="P32" i="57" s="1"/>
  <c r="K32" i="22"/>
  <c r="K32" i="57" s="1"/>
  <c r="H32" i="22"/>
  <c r="H32" i="57" s="1"/>
  <c r="G32" i="22"/>
  <c r="G32" i="57" s="1"/>
  <c r="E32" i="22"/>
  <c r="E32" i="57" s="1"/>
  <c r="C32" i="22"/>
  <c r="C32" i="57" s="1"/>
  <c r="T31" i="22"/>
  <c r="T31" i="57" s="1"/>
  <c r="S31" i="22"/>
  <c r="S31" i="57" s="1"/>
  <c r="P31" i="22"/>
  <c r="P31" i="57" s="1"/>
  <c r="K31" i="22"/>
  <c r="K31" i="57" s="1"/>
  <c r="H31" i="22"/>
  <c r="H31" i="57" s="1"/>
  <c r="G31" i="22"/>
  <c r="G31" i="57" s="1"/>
  <c r="E31" i="22"/>
  <c r="E31" i="57" s="1"/>
  <c r="C31" i="22"/>
  <c r="C31" i="57" s="1"/>
  <c r="T30" i="22"/>
  <c r="T30" i="57" s="1"/>
  <c r="S30" i="22"/>
  <c r="S30" i="57" s="1"/>
  <c r="P30" i="22"/>
  <c r="P30" i="57" s="1"/>
  <c r="K30" i="22"/>
  <c r="K30" i="57" s="1"/>
  <c r="H30" i="22"/>
  <c r="H30" i="57" s="1"/>
  <c r="G30" i="22"/>
  <c r="G30" i="57" s="1"/>
  <c r="E30" i="22"/>
  <c r="E30" i="57" s="1"/>
  <c r="C30" i="22"/>
  <c r="C30" i="57" s="1"/>
  <c r="T29" i="22"/>
  <c r="T29" i="57" s="1"/>
  <c r="S29" i="22"/>
  <c r="S29" i="57" s="1"/>
  <c r="P29" i="22"/>
  <c r="P29" i="57" s="1"/>
  <c r="K29" i="22"/>
  <c r="K29" i="57" s="1"/>
  <c r="H29" i="22"/>
  <c r="H29" i="57" s="1"/>
  <c r="G29" i="22"/>
  <c r="G29" i="57" s="1"/>
  <c r="E29" i="22"/>
  <c r="E29" i="57" s="1"/>
  <c r="C29" i="22"/>
  <c r="C29" i="57" s="1"/>
  <c r="T28" i="22"/>
  <c r="T28" i="57" s="1"/>
  <c r="S28" i="22"/>
  <c r="S28" i="57" s="1"/>
  <c r="P28" i="22"/>
  <c r="P28" i="57" s="1"/>
  <c r="K28" i="22"/>
  <c r="K28" i="57" s="1"/>
  <c r="H28" i="22"/>
  <c r="H28" i="57" s="1"/>
  <c r="G28" i="22"/>
  <c r="G28" i="57" s="1"/>
  <c r="E28" i="22"/>
  <c r="E28" i="57" s="1"/>
  <c r="C28" i="22"/>
  <c r="C28" i="57" s="1"/>
  <c r="T27" i="22"/>
  <c r="T27" i="57" s="1"/>
  <c r="S27" i="22"/>
  <c r="S27" i="57" s="1"/>
  <c r="P27" i="22"/>
  <c r="P27" i="57" s="1"/>
  <c r="K27" i="22"/>
  <c r="K27" i="57" s="1"/>
  <c r="H27" i="22"/>
  <c r="H27" i="57" s="1"/>
  <c r="G27" i="22"/>
  <c r="G27" i="57" s="1"/>
  <c r="E27" i="22"/>
  <c r="E27" i="57" s="1"/>
  <c r="C27" i="22"/>
  <c r="C27" i="57" s="1"/>
  <c r="T26" i="22"/>
  <c r="T26" i="57" s="1"/>
  <c r="S26" i="22"/>
  <c r="S26" i="57" s="1"/>
  <c r="P26" i="22"/>
  <c r="P26" i="57" s="1"/>
  <c r="K26" i="22"/>
  <c r="K26" i="57" s="1"/>
  <c r="H26" i="22"/>
  <c r="H26" i="57" s="1"/>
  <c r="G26" i="22"/>
  <c r="G26" i="57" s="1"/>
  <c r="E26" i="22"/>
  <c r="E26" i="57" s="1"/>
  <c r="C26" i="22"/>
  <c r="C26" i="57" s="1"/>
  <c r="T25" i="22"/>
  <c r="T25" i="57" s="1"/>
  <c r="S25" i="22"/>
  <c r="S25" i="57" s="1"/>
  <c r="P25" i="22"/>
  <c r="P25" i="57" s="1"/>
  <c r="K25" i="22"/>
  <c r="K25" i="57" s="1"/>
  <c r="H25" i="22"/>
  <c r="H25" i="57" s="1"/>
  <c r="G25" i="22"/>
  <c r="G25" i="57" s="1"/>
  <c r="E25" i="22"/>
  <c r="E25" i="57" s="1"/>
  <c r="C25" i="22"/>
  <c r="C25" i="57" s="1"/>
  <c r="T24" i="22"/>
  <c r="T24" i="57" s="1"/>
  <c r="S24" i="22"/>
  <c r="S24" i="57" s="1"/>
  <c r="P24" i="22"/>
  <c r="P24" i="57" s="1"/>
  <c r="K24" i="22"/>
  <c r="K24" i="57" s="1"/>
  <c r="H24" i="22"/>
  <c r="H24" i="57" s="1"/>
  <c r="G24" i="22"/>
  <c r="G24" i="57" s="1"/>
  <c r="E24" i="22"/>
  <c r="E24" i="57" s="1"/>
  <c r="C24" i="22"/>
  <c r="C24" i="57" s="1"/>
  <c r="T23" i="22"/>
  <c r="T23" i="57" s="1"/>
  <c r="S23" i="22"/>
  <c r="S23" i="57" s="1"/>
  <c r="P23" i="22"/>
  <c r="P23" i="57" s="1"/>
  <c r="K23" i="22"/>
  <c r="K23" i="57" s="1"/>
  <c r="H23" i="22"/>
  <c r="H23" i="57" s="1"/>
  <c r="G23" i="22"/>
  <c r="G23" i="57" s="1"/>
  <c r="E23" i="22"/>
  <c r="E23" i="57" s="1"/>
  <c r="C23" i="22"/>
  <c r="C23" i="57" s="1"/>
  <c r="T22" i="22"/>
  <c r="T22" i="57" s="1"/>
  <c r="S22" i="22"/>
  <c r="S22" i="57" s="1"/>
  <c r="P22" i="22"/>
  <c r="P22" i="57" s="1"/>
  <c r="K22" i="22"/>
  <c r="K22" i="57" s="1"/>
  <c r="H22" i="22"/>
  <c r="H22" i="57" s="1"/>
  <c r="G22" i="22"/>
  <c r="G22" i="57" s="1"/>
  <c r="E22" i="22"/>
  <c r="E22" i="57" s="1"/>
  <c r="C22" i="22"/>
  <c r="C22" i="57" s="1"/>
  <c r="T21" i="22"/>
  <c r="T21" i="57" s="1"/>
  <c r="S21" i="22"/>
  <c r="S21" i="57" s="1"/>
  <c r="P21" i="22"/>
  <c r="P21" i="57" s="1"/>
  <c r="K21" i="22"/>
  <c r="K21" i="57" s="1"/>
  <c r="H21" i="22"/>
  <c r="H21" i="57" s="1"/>
  <c r="G21" i="22"/>
  <c r="G21" i="57" s="1"/>
  <c r="E21" i="22"/>
  <c r="E21" i="57" s="1"/>
  <c r="C21" i="22"/>
  <c r="C21" i="57" s="1"/>
  <c r="T20" i="22"/>
  <c r="T20" i="57" s="1"/>
  <c r="S20" i="22"/>
  <c r="S20" i="57" s="1"/>
  <c r="P20" i="22"/>
  <c r="P20" i="57" s="1"/>
  <c r="K20" i="22"/>
  <c r="K20" i="57" s="1"/>
  <c r="H20" i="22"/>
  <c r="H20" i="57" s="1"/>
  <c r="G20" i="22"/>
  <c r="G20" i="57" s="1"/>
  <c r="E20" i="22"/>
  <c r="E20" i="57" s="1"/>
  <c r="C20" i="22"/>
  <c r="C20" i="57" s="1"/>
  <c r="T19" i="22"/>
  <c r="T19" i="57" s="1"/>
  <c r="S19" i="22"/>
  <c r="S19" i="57" s="1"/>
  <c r="P19" i="22"/>
  <c r="P19" i="57" s="1"/>
  <c r="K19" i="22"/>
  <c r="K19" i="57" s="1"/>
  <c r="H19" i="22"/>
  <c r="H19" i="57" s="1"/>
  <c r="G19" i="22"/>
  <c r="G19" i="57" s="1"/>
  <c r="E19" i="22"/>
  <c r="E19" i="57" s="1"/>
  <c r="C19" i="22"/>
  <c r="C19" i="57" s="1"/>
  <c r="T18" i="22"/>
  <c r="T18" i="57" s="1"/>
  <c r="S18" i="22"/>
  <c r="S18" i="57" s="1"/>
  <c r="P18" i="22"/>
  <c r="P18" i="57" s="1"/>
  <c r="K18" i="22"/>
  <c r="K18" i="57" s="1"/>
  <c r="H18" i="22"/>
  <c r="H18" i="57" s="1"/>
  <c r="G18" i="22"/>
  <c r="G18" i="57" s="1"/>
  <c r="E18" i="22"/>
  <c r="E18" i="57" s="1"/>
  <c r="C18" i="22"/>
  <c r="C18" i="57" s="1"/>
  <c r="T17" i="22"/>
  <c r="T17" i="57" s="1"/>
  <c r="S17" i="22"/>
  <c r="S17" i="57" s="1"/>
  <c r="P17" i="22"/>
  <c r="P17" i="57" s="1"/>
  <c r="K17" i="22"/>
  <c r="K17" i="57" s="1"/>
  <c r="H17" i="22"/>
  <c r="H17" i="57" s="1"/>
  <c r="G17" i="22"/>
  <c r="G17" i="57" s="1"/>
  <c r="E17" i="22"/>
  <c r="E17" i="57" s="1"/>
  <c r="C17" i="22"/>
  <c r="C17" i="57" s="1"/>
  <c r="T16" i="22"/>
  <c r="T16" i="57" s="1"/>
  <c r="S16" i="22"/>
  <c r="S16" i="57" s="1"/>
  <c r="P16" i="22"/>
  <c r="P16" i="57" s="1"/>
  <c r="K16" i="22"/>
  <c r="K16" i="57" s="1"/>
  <c r="H16" i="22"/>
  <c r="H16" i="57" s="1"/>
  <c r="G16" i="22"/>
  <c r="G16" i="57" s="1"/>
  <c r="E16" i="22"/>
  <c r="E16" i="57" s="1"/>
  <c r="C16" i="22"/>
  <c r="C16" i="57" s="1"/>
  <c r="T15" i="22"/>
  <c r="T15" i="57" s="1"/>
  <c r="S15" i="22"/>
  <c r="S15" i="57" s="1"/>
  <c r="P15" i="22"/>
  <c r="P15" i="57" s="1"/>
  <c r="K15" i="22"/>
  <c r="K15" i="57" s="1"/>
  <c r="H15" i="22"/>
  <c r="H15" i="57" s="1"/>
  <c r="G15" i="22"/>
  <c r="G15" i="57" s="1"/>
  <c r="E15" i="22"/>
  <c r="E15" i="57" s="1"/>
  <c r="C15" i="22"/>
  <c r="C15" i="57" s="1"/>
  <c r="T14" i="22"/>
  <c r="T14" i="57" s="1"/>
  <c r="S14" i="22"/>
  <c r="S14" i="57" s="1"/>
  <c r="P14" i="22"/>
  <c r="P14" i="57" s="1"/>
  <c r="K14" i="22"/>
  <c r="K14" i="57" s="1"/>
  <c r="H14" i="22"/>
  <c r="H14" i="57" s="1"/>
  <c r="G14" i="22"/>
  <c r="G14" i="57" s="1"/>
  <c r="E14" i="22"/>
  <c r="E14" i="57" s="1"/>
  <c r="C14" i="22"/>
  <c r="C14" i="57" s="1"/>
  <c r="T13" i="57"/>
  <c r="P13" i="22"/>
  <c r="P13" i="57" s="1"/>
  <c r="G13" i="22"/>
  <c r="G13" i="57" s="1"/>
  <c r="E13" i="22"/>
  <c r="E13" i="57" s="1"/>
  <c r="C13" i="22"/>
  <c r="C13" i="57" s="1"/>
  <c r="O8" i="57"/>
  <c r="F8" i="57"/>
  <c r="F7" i="57"/>
  <c r="O5" i="57"/>
  <c r="E2" i="22"/>
  <c r="E4" i="22"/>
  <c r="K52" i="56"/>
  <c r="I52" i="56"/>
  <c r="G52" i="56"/>
  <c r="E52" i="56"/>
  <c r="L48" i="56"/>
  <c r="E48" i="56"/>
  <c r="M49" i="56"/>
  <c r="S46" i="56"/>
  <c r="P46" i="56"/>
  <c r="M46" i="56"/>
  <c r="I46" i="56"/>
  <c r="B46" i="56"/>
  <c r="B1" i="56"/>
  <c r="A15" i="56"/>
  <c r="S15" i="56" s="1"/>
  <c r="A16" i="56"/>
  <c r="K16" i="56" s="1"/>
  <c r="A17" i="56"/>
  <c r="C17" i="56" s="1"/>
  <c r="A18" i="56"/>
  <c r="E18" i="56" s="1"/>
  <c r="A19" i="56"/>
  <c r="C19" i="56" s="1"/>
  <c r="A20" i="56"/>
  <c r="C20" i="56" s="1"/>
  <c r="A21" i="56"/>
  <c r="E21" i="56" s="1"/>
  <c r="A22" i="56"/>
  <c r="T22" i="56" s="1"/>
  <c r="A23" i="56"/>
  <c r="A24" i="56"/>
  <c r="E24" i="56" s="1"/>
  <c r="A25" i="56"/>
  <c r="P25" i="56" s="1"/>
  <c r="A26" i="56"/>
  <c r="E26" i="56" s="1"/>
  <c r="A27" i="56"/>
  <c r="H27" i="56" s="1"/>
  <c r="A28" i="56"/>
  <c r="T28" i="56" s="1"/>
  <c r="A29" i="56"/>
  <c r="H29" i="56" s="1"/>
  <c r="A30" i="56"/>
  <c r="T30" i="56" s="1"/>
  <c r="A31" i="56"/>
  <c r="G31" i="56" s="1"/>
  <c r="A32" i="56"/>
  <c r="C32" i="56" s="1"/>
  <c r="A33" i="56"/>
  <c r="H33" i="56" s="1"/>
  <c r="A34" i="56"/>
  <c r="C34" i="56" s="1"/>
  <c r="A35" i="56"/>
  <c r="G35" i="56" s="1"/>
  <c r="A36" i="56"/>
  <c r="S36" i="56" s="1"/>
  <c r="A37" i="56"/>
  <c r="G37" i="56" s="1"/>
  <c r="A38" i="56"/>
  <c r="T38" i="56" s="1"/>
  <c r="A39" i="56"/>
  <c r="E39" i="56" s="1"/>
  <c r="A40" i="56"/>
  <c r="T40" i="56" s="1"/>
  <c r="A41" i="56"/>
  <c r="G41" i="56" s="1"/>
  <c r="A42" i="56"/>
  <c r="T42" i="56" s="1"/>
  <c r="A43" i="56"/>
  <c r="T43" i="56" s="1"/>
  <c r="A14" i="56"/>
  <c r="T14" i="56" s="1"/>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J8" i="56"/>
  <c r="J9" i="56"/>
  <c r="J7" i="56"/>
  <c r="H43" i="56"/>
  <c r="G43" i="56"/>
  <c r="C43" i="56"/>
  <c r="K42" i="56"/>
  <c r="C42" i="56"/>
  <c r="T41" i="56"/>
  <c r="P41" i="56"/>
  <c r="K41" i="56"/>
  <c r="H41" i="56"/>
  <c r="E41" i="56"/>
  <c r="K40" i="56"/>
  <c r="G40" i="56"/>
  <c r="C40" i="56"/>
  <c r="T39" i="56"/>
  <c r="P39" i="56"/>
  <c r="K39" i="56"/>
  <c r="H39" i="56"/>
  <c r="G39" i="56"/>
  <c r="C39" i="56"/>
  <c r="S35" i="56"/>
  <c r="H35" i="56"/>
  <c r="E34" i="56"/>
  <c r="T33" i="56"/>
  <c r="S33" i="56"/>
  <c r="P33" i="56"/>
  <c r="G33" i="56"/>
  <c r="C33" i="56"/>
  <c r="T32" i="56"/>
  <c r="H32" i="56"/>
  <c r="E32" i="56"/>
  <c r="T31" i="56"/>
  <c r="S31" i="56"/>
  <c r="P31" i="56"/>
  <c r="K31" i="56"/>
  <c r="H31" i="56"/>
  <c r="E31" i="56"/>
  <c r="C31" i="56"/>
  <c r="S29" i="56"/>
  <c r="K27" i="56"/>
  <c r="E27" i="56"/>
  <c r="S26" i="56"/>
  <c r="C26" i="56"/>
  <c r="T25" i="56"/>
  <c r="K25" i="56"/>
  <c r="G25" i="56"/>
  <c r="E25" i="56"/>
  <c r="C25" i="56"/>
  <c r="K24" i="56"/>
  <c r="G24" i="56"/>
  <c r="T23" i="56"/>
  <c r="S23" i="56"/>
  <c r="P23" i="56"/>
  <c r="K23" i="56"/>
  <c r="H23" i="56"/>
  <c r="G23" i="56"/>
  <c r="E23" i="56"/>
  <c r="C23" i="56"/>
  <c r="H20" i="56"/>
  <c r="K19" i="56"/>
  <c r="E19" i="56"/>
  <c r="G18" i="56"/>
  <c r="C18" i="56"/>
  <c r="T17" i="56"/>
  <c r="K17" i="56"/>
  <c r="T16" i="56"/>
  <c r="S16" i="56"/>
  <c r="H16" i="56"/>
  <c r="O9" i="56"/>
  <c r="F9" i="56"/>
  <c r="O8" i="56"/>
  <c r="F8" i="56"/>
  <c r="O7" i="56"/>
  <c r="F7" i="56"/>
  <c r="O6" i="56"/>
  <c r="F6" i="56"/>
  <c r="E5" i="56"/>
  <c r="J3" i="56"/>
  <c r="E3" i="56"/>
  <c r="E4" i="56"/>
  <c r="E3" i="22"/>
  <c r="K20" i="56" l="1"/>
  <c r="P35" i="56"/>
  <c r="G29" i="56"/>
  <c r="T29" i="56"/>
  <c r="T36" i="56"/>
  <c r="K29" i="56"/>
  <c r="S41" i="56"/>
  <c r="C41" i="56"/>
  <c r="S40" i="56"/>
  <c r="S39" i="56"/>
  <c r="C37" i="56"/>
  <c r="S37" i="56"/>
  <c r="T37" i="56"/>
  <c r="E37" i="56"/>
  <c r="H37" i="56"/>
  <c r="K37" i="56"/>
  <c r="P37" i="56"/>
  <c r="K36" i="56"/>
  <c r="P36" i="56"/>
  <c r="C36" i="56"/>
  <c r="E36" i="56"/>
  <c r="H36" i="56"/>
  <c r="K35" i="56"/>
  <c r="C35" i="56"/>
  <c r="T35" i="56"/>
  <c r="E35" i="56"/>
  <c r="P34" i="56"/>
  <c r="K33" i="56"/>
  <c r="E33" i="56"/>
  <c r="P32" i="56"/>
  <c r="C29" i="56"/>
  <c r="E29" i="56"/>
  <c r="P29" i="56"/>
  <c r="P28" i="56"/>
  <c r="S28" i="56"/>
  <c r="C28" i="56"/>
  <c r="E28" i="56"/>
  <c r="G28" i="56"/>
  <c r="K28" i="56"/>
  <c r="P27" i="56"/>
  <c r="S27" i="56"/>
  <c r="T27" i="56"/>
  <c r="C27" i="56"/>
  <c r="G27" i="56"/>
  <c r="G26" i="56"/>
  <c r="S25" i="56"/>
  <c r="H25" i="56"/>
  <c r="S24" i="56"/>
  <c r="C24" i="56"/>
  <c r="H21" i="56"/>
  <c r="K21" i="56"/>
  <c r="T21" i="56"/>
  <c r="G21" i="56"/>
  <c r="P21" i="56"/>
  <c r="S21" i="56"/>
  <c r="C21" i="56"/>
  <c r="G20" i="56"/>
  <c r="T20" i="56"/>
  <c r="S20" i="56"/>
  <c r="P20" i="56"/>
  <c r="E20" i="56"/>
  <c r="G19" i="56"/>
  <c r="H19" i="56"/>
  <c r="S19" i="56"/>
  <c r="T19" i="56"/>
  <c r="P19" i="56"/>
  <c r="T18" i="56"/>
  <c r="S17" i="56"/>
  <c r="E17" i="56"/>
  <c r="H17" i="56"/>
  <c r="G17" i="56"/>
  <c r="P17" i="56"/>
  <c r="C16" i="56"/>
  <c r="C15" i="56"/>
  <c r="E15" i="56"/>
  <c r="G15" i="56"/>
  <c r="H15" i="56"/>
  <c r="K15" i="56"/>
  <c r="P15" i="56"/>
  <c r="T15" i="56"/>
  <c r="C14" i="56"/>
  <c r="E16" i="56"/>
  <c r="P16" i="56"/>
  <c r="G16" i="56"/>
  <c r="H18" i="56"/>
  <c r="H24" i="56"/>
  <c r="H26" i="56"/>
  <c r="H28" i="56"/>
  <c r="G32" i="56"/>
  <c r="G34" i="56"/>
  <c r="G36" i="56"/>
  <c r="E40" i="56"/>
  <c r="E42" i="56"/>
  <c r="E43" i="56"/>
  <c r="K18" i="56"/>
  <c r="K26" i="56"/>
  <c r="H34" i="56"/>
  <c r="G42" i="56"/>
  <c r="S18" i="56"/>
  <c r="P24" i="56"/>
  <c r="P26" i="56"/>
  <c r="K32" i="56"/>
  <c r="K34" i="56"/>
  <c r="H40" i="56"/>
  <c r="H42" i="56"/>
  <c r="C22" i="56"/>
  <c r="T24" i="56"/>
  <c r="T26" i="56"/>
  <c r="S32" i="56"/>
  <c r="S34" i="56"/>
  <c r="P40" i="56"/>
  <c r="P42" i="56"/>
  <c r="P18" i="56"/>
  <c r="C30" i="56"/>
  <c r="T34" i="56"/>
  <c r="S42" i="56"/>
  <c r="C38" i="56"/>
  <c r="E22" i="56"/>
  <c r="E30" i="56"/>
  <c r="E38" i="56"/>
  <c r="G22" i="56"/>
  <c r="G30" i="56"/>
  <c r="G38" i="56"/>
  <c r="H22" i="56"/>
  <c r="H30" i="56"/>
  <c r="H38" i="56"/>
  <c r="K22" i="56"/>
  <c r="K30" i="56"/>
  <c r="K38" i="56"/>
  <c r="K43" i="56"/>
  <c r="P22" i="56"/>
  <c r="P30" i="56"/>
  <c r="P38" i="56"/>
  <c r="P43" i="56"/>
  <c r="S22" i="56"/>
  <c r="S30" i="56"/>
  <c r="S38" i="56"/>
  <c r="S43" i="56"/>
  <c r="E14" i="56"/>
  <c r="G14" i="56"/>
  <c r="P14" i="56"/>
  <c r="G23" i="60"/>
  <c r="E23" i="60"/>
  <c r="V11" i="74"/>
  <c r="V12" i="74"/>
  <c r="V10" i="74"/>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W54" i="60"/>
  <c r="O54" i="60"/>
  <c r="G54" i="60"/>
  <c r="E54" i="60"/>
  <c r="C54" i="60"/>
  <c r="C53" i="60"/>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4" i="72"/>
  <c r="H3" i="72"/>
  <c r="B4" i="72"/>
  <c r="H5" i="71"/>
  <c r="H4" i="71"/>
  <c r="B5" i="71"/>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R16" i="74"/>
  <c r="O16" i="74"/>
  <c r="L16" i="74"/>
  <c r="I16" i="74"/>
  <c r="G16" i="74"/>
  <c r="E16" i="74"/>
  <c r="S16" i="74"/>
  <c r="C16" i="74"/>
  <c r="M12" i="74"/>
  <c r="M11" i="74"/>
  <c r="M9" i="74"/>
  <c r="F10" i="74"/>
  <c r="F11" i="74"/>
  <c r="F12" i="74"/>
  <c r="E4" i="51"/>
  <c r="E4" i="59" s="1"/>
  <c r="E2" i="51"/>
  <c r="E2" i="59" s="1"/>
  <c r="S8" i="58"/>
  <c r="S7" i="58"/>
  <c r="S6" i="58"/>
  <c r="E4" i="32"/>
  <c r="E4" i="58" s="1"/>
  <c r="E2" i="32"/>
  <c r="E2" i="58" s="1"/>
  <c r="E3" i="51"/>
  <c r="E3" i="32"/>
  <c r="E3" i="59" l="1"/>
  <c r="E3" i="58"/>
  <c r="E37" i="76"/>
  <c r="E38" i="76"/>
  <c r="E39" i="76"/>
  <c r="E40" i="76"/>
  <c r="E41" i="76"/>
  <c r="E36" i="76"/>
  <c r="C35" i="76"/>
  <c r="D5" i="76"/>
  <c r="D3" i="76"/>
  <c r="G23" i="1"/>
  <c r="E23" i="1"/>
  <c r="G21" i="1" l="1"/>
  <c r="G22" i="1"/>
  <c r="G20" i="1"/>
  <c r="E21" i="1"/>
  <c r="E22" i="1"/>
  <c r="E20" i="1"/>
  <c r="W20" i="60" l="1"/>
  <c r="O20" i="60"/>
  <c r="I20" i="60"/>
  <c r="AA31" i="60"/>
  <c r="AA30" i="60"/>
  <c r="AA29" i="60"/>
  <c r="AA28" i="60"/>
  <c r="AA27" i="60"/>
  <c r="AA26" i="60"/>
  <c r="AA25" i="60"/>
  <c r="AA24" i="60"/>
  <c r="AA23" i="60"/>
  <c r="AA22" i="60"/>
  <c r="AA21" i="60"/>
  <c r="AA20" i="60"/>
  <c r="AA18" i="60"/>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G30" i="65" s="1"/>
  <c r="G30" i="76" s="1"/>
  <c r="D30" i="15"/>
  <c r="D30" i="65" s="1"/>
  <c r="D30" i="76" s="1"/>
  <c r="E29" i="15"/>
  <c r="E29" i="65" s="1"/>
  <c r="E29" i="76" s="1"/>
  <c r="C28" i="15"/>
  <c r="C28" i="65" s="1"/>
  <c r="C28" i="76" s="1"/>
  <c r="H27" i="15"/>
  <c r="H27" i="65" s="1"/>
  <c r="H27" i="76" s="1"/>
  <c r="G27" i="15"/>
  <c r="G27" i="65" s="1"/>
  <c r="G27" i="76" s="1"/>
  <c r="C27" i="15"/>
  <c r="C27" i="65" s="1"/>
  <c r="C27" i="76" s="1"/>
  <c r="G26" i="15"/>
  <c r="G26" i="65" s="1"/>
  <c r="G26" i="76" s="1"/>
  <c r="D26" i="15"/>
  <c r="D26" i="65" s="1"/>
  <c r="D26" i="76" s="1"/>
  <c r="E25" i="15"/>
  <c r="E25" i="65" s="1"/>
  <c r="E25" i="76" s="1"/>
  <c r="C24" i="15"/>
  <c r="C24" i="65" s="1"/>
  <c r="C24" i="76" s="1"/>
  <c r="H23" i="15"/>
  <c r="G23" i="15"/>
  <c r="G23" i="65" s="1"/>
  <c r="G23" i="76" s="1"/>
  <c r="C23" i="15"/>
  <c r="C23" i="65" s="1"/>
  <c r="C23" i="76" s="1"/>
  <c r="G22" i="15"/>
  <c r="G22" i="65" s="1"/>
  <c r="G22" i="76" s="1"/>
  <c r="D22" i="15"/>
  <c r="D22" i="65" s="1"/>
  <c r="D22" i="76" s="1"/>
  <c r="E21" i="15"/>
  <c r="E21" i="65" s="1"/>
  <c r="E21" i="76" s="1"/>
  <c r="C20" i="15"/>
  <c r="C20" i="65" s="1"/>
  <c r="C20" i="76" s="1"/>
  <c r="H19" i="15"/>
  <c r="G19" i="15"/>
  <c r="G19" i="65" s="1"/>
  <c r="G19" i="76" s="1"/>
  <c r="C19" i="15"/>
  <c r="C19" i="65" s="1"/>
  <c r="C19" i="76" s="1"/>
  <c r="G18" i="15"/>
  <c r="G18" i="65" s="1"/>
  <c r="G18" i="76" s="1"/>
  <c r="D18" i="15"/>
  <c r="D18" i="65" s="1"/>
  <c r="D18" i="76" s="1"/>
  <c r="E17" i="15"/>
  <c r="E17" i="65" s="1"/>
  <c r="E17" i="76" s="1"/>
  <c r="C16" i="15"/>
  <c r="C16" i="65" s="1"/>
  <c r="C16" i="76" s="1"/>
  <c r="H15" i="15"/>
  <c r="H15" i="65" s="1"/>
  <c r="H15" i="76" s="1"/>
  <c r="G15" i="15"/>
  <c r="G15" i="65" s="1"/>
  <c r="G15" i="76" s="1"/>
  <c r="C15" i="15"/>
  <c r="C15" i="65" s="1"/>
  <c r="C15" i="76" s="1"/>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L127" i="47"/>
  <c r="I127" i="47"/>
  <c r="F127" i="47"/>
  <c r="E127" i="47"/>
  <c r="C127" i="47"/>
  <c r="A127" i="47"/>
  <c r="M127" i="47" s="1"/>
  <c r="A126" i="47"/>
  <c r="J126" i="47" s="1"/>
  <c r="F125" i="47"/>
  <c r="A125" i="47"/>
  <c r="L125" i="47" s="1"/>
  <c r="A124" i="47"/>
  <c r="M124" i="47" s="1"/>
  <c r="A123" i="47"/>
  <c r="E123" i="47" s="1"/>
  <c r="A122" i="47"/>
  <c r="B122" i="47" s="1"/>
  <c r="L121" i="47"/>
  <c r="J121" i="47"/>
  <c r="I121" i="47"/>
  <c r="A121" i="47"/>
  <c r="R121" i="47" s="1"/>
  <c r="A120" i="47"/>
  <c r="N120" i="47" s="1"/>
  <c r="I119" i="47"/>
  <c r="A119" i="47"/>
  <c r="L119" i="47" s="1"/>
  <c r="H118" i="47"/>
  <c r="C118" i="47"/>
  <c r="B118" i="47"/>
  <c r="A118" i="47"/>
  <c r="M118" i="47" s="1"/>
  <c r="A117" i="47"/>
  <c r="J117" i="47" s="1"/>
  <c r="A116" i="47"/>
  <c r="J116" i="47" s="1"/>
  <c r="A115" i="47"/>
  <c r="N115" i="47" s="1"/>
  <c r="A114" i="47"/>
  <c r="R114" i="47" s="1"/>
  <c r="A113" i="47"/>
  <c r="O113" i="47" s="1"/>
  <c r="L112" i="47"/>
  <c r="I112" i="47"/>
  <c r="H112" i="47"/>
  <c r="A112" i="47"/>
  <c r="J112" i="47" s="1"/>
  <c r="A111" i="47"/>
  <c r="N111" i="47" s="1"/>
  <c r="A110" i="47"/>
  <c r="J110" i="47" s="1"/>
  <c r="A109" i="47"/>
  <c r="O109" i="47" s="1"/>
  <c r="A108" i="47"/>
  <c r="I108" i="47" s="1"/>
  <c r="M107" i="47"/>
  <c r="F107" i="47"/>
  <c r="E107" i="47"/>
  <c r="A107" i="47"/>
  <c r="N107" i="47" s="1"/>
  <c r="A106" i="47"/>
  <c r="R106" i="47" s="1"/>
  <c r="A105" i="47"/>
  <c r="O105" i="47" s="1"/>
  <c r="A104" i="47"/>
  <c r="M104" i="47" s="1"/>
  <c r="A103" i="47"/>
  <c r="N103" i="47" s="1"/>
  <c r="A102" i="47"/>
  <c r="N102" i="47" s="1"/>
  <c r="A101" i="47"/>
  <c r="O101" i="47" s="1"/>
  <c r="A100" i="47"/>
  <c r="N100" i="47" s="1"/>
  <c r="A99" i="47"/>
  <c r="J99" i="47" s="1"/>
  <c r="N98" i="47"/>
  <c r="A98" i="47"/>
  <c r="M98" i="47" s="1"/>
  <c r="J97" i="47"/>
  <c r="A97" i="47"/>
  <c r="F97" i="47" s="1"/>
  <c r="A96" i="47"/>
  <c r="I96" i="47" s="1"/>
  <c r="O95" i="47"/>
  <c r="A95" i="47"/>
  <c r="I95" i="47" s="1"/>
  <c r="A94" i="47"/>
  <c r="A93" i="47"/>
  <c r="L93" i="47" s="1"/>
  <c r="M92" i="47"/>
  <c r="H92" i="47"/>
  <c r="E92" i="47"/>
  <c r="A92" i="47"/>
  <c r="O92" i="47" s="1"/>
  <c r="A91" i="47"/>
  <c r="N91" i="47" s="1"/>
  <c r="A90" i="47"/>
  <c r="M90" i="47" s="1"/>
  <c r="A89" i="47"/>
  <c r="N89" i="47" s="1"/>
  <c r="A88" i="47"/>
  <c r="P88" i="47" s="1"/>
  <c r="A87" i="47"/>
  <c r="M87" i="47" s="1"/>
  <c r="A86" i="47"/>
  <c r="B86" i="47" s="1"/>
  <c r="A85" i="47"/>
  <c r="A84" i="47"/>
  <c r="J84" i="47" s="1"/>
  <c r="A83" i="47"/>
  <c r="F82" i="47"/>
  <c r="A82" i="47"/>
  <c r="N82" i="47" s="1"/>
  <c r="A81" i="47"/>
  <c r="N81" i="47" s="1"/>
  <c r="A80" i="47"/>
  <c r="C80" i="47" s="1"/>
  <c r="N79" i="47"/>
  <c r="L79" i="47"/>
  <c r="J79" i="47"/>
  <c r="A79" i="47"/>
  <c r="P79" i="47" s="1"/>
  <c r="A78" i="47"/>
  <c r="R78" i="47" s="1"/>
  <c r="A77" i="47"/>
  <c r="O77" i="47" s="1"/>
  <c r="A76" i="47"/>
  <c r="L76" i="47" s="1"/>
  <c r="A75" i="47"/>
  <c r="I75" i="47" s="1"/>
  <c r="E74" i="47"/>
  <c r="A74" i="47"/>
  <c r="L74" i="47" s="1"/>
  <c r="B73" i="47"/>
  <c r="A73" i="47"/>
  <c r="R73" i="47" s="1"/>
  <c r="A72" i="47"/>
  <c r="L72" i="47" s="1"/>
  <c r="A71" i="47"/>
  <c r="N71" i="47" s="1"/>
  <c r="L70" i="47"/>
  <c r="I70" i="47"/>
  <c r="H70" i="47"/>
  <c r="A70" i="47"/>
  <c r="N70" i="47" s="1"/>
  <c r="A69" i="47"/>
  <c r="R69" i="47" s="1"/>
  <c r="A68" i="47"/>
  <c r="L68" i="47" s="1"/>
  <c r="A67" i="47"/>
  <c r="I67" i="47" s="1"/>
  <c r="A66" i="47"/>
  <c r="J66" i="47" s="1"/>
  <c r="F65" i="47"/>
  <c r="A65" i="47"/>
  <c r="L65" i="47" s="1"/>
  <c r="A64" i="47"/>
  <c r="L64" i="47" s="1"/>
  <c r="R63" i="47"/>
  <c r="J63" i="47"/>
  <c r="A63" i="47"/>
  <c r="I63" i="47" s="1"/>
  <c r="A62" i="47"/>
  <c r="M62" i="47" s="1"/>
  <c r="O61" i="47"/>
  <c r="L61" i="47"/>
  <c r="J61" i="47"/>
  <c r="I61" i="47"/>
  <c r="H61" i="47"/>
  <c r="F61" i="47"/>
  <c r="B61" i="47"/>
  <c r="A61" i="47"/>
  <c r="R61" i="47" s="1"/>
  <c r="O60" i="47"/>
  <c r="A60" i="47"/>
  <c r="L60" i="47" s="1"/>
  <c r="N59" i="47"/>
  <c r="J59" i="47"/>
  <c r="H59" i="47"/>
  <c r="E59" i="47"/>
  <c r="B59" i="47"/>
  <c r="A59" i="47"/>
  <c r="I59" i="47" s="1"/>
  <c r="L50" i="47"/>
  <c r="A50" i="47"/>
  <c r="N50" i="47" s="1"/>
  <c r="A49" i="47"/>
  <c r="J49" i="47" s="1"/>
  <c r="R48" i="47"/>
  <c r="C48" i="47"/>
  <c r="B48" i="47"/>
  <c r="A48" i="47"/>
  <c r="L48" i="47" s="1"/>
  <c r="A47" i="47"/>
  <c r="P47" i="47" s="1"/>
  <c r="A46" i="47"/>
  <c r="H46" i="47" s="1"/>
  <c r="M45" i="47"/>
  <c r="A45" i="47"/>
  <c r="I45" i="47" s="1"/>
  <c r="A44" i="47"/>
  <c r="L44" i="47" s="1"/>
  <c r="A43" i="47"/>
  <c r="I43" i="47" s="1"/>
  <c r="A42" i="47"/>
  <c r="I42" i="47" s="1"/>
  <c r="R41" i="47"/>
  <c r="P41" i="47"/>
  <c r="I41" i="47"/>
  <c r="A41" i="47"/>
  <c r="J41" i="47" s="1"/>
  <c r="A40" i="47"/>
  <c r="L40" i="47" s="1"/>
  <c r="A39" i="47"/>
  <c r="I39" i="47" s="1"/>
  <c r="A38" i="47"/>
  <c r="N38" i="47" s="1"/>
  <c r="A37" i="47"/>
  <c r="O37" i="47" s="1"/>
  <c r="A36" i="47"/>
  <c r="L36" i="47" s="1"/>
  <c r="A35" i="47"/>
  <c r="M35" i="47" s="1"/>
  <c r="A34" i="47"/>
  <c r="O34" i="47" s="1"/>
  <c r="A33" i="47"/>
  <c r="O33" i="47" s="1"/>
  <c r="A32" i="47"/>
  <c r="L32" i="47" s="1"/>
  <c r="E31" i="47"/>
  <c r="C31" i="47"/>
  <c r="A31" i="47"/>
  <c r="N31" i="47" s="1"/>
  <c r="N30" i="47"/>
  <c r="I30" i="47"/>
  <c r="H30" i="47"/>
  <c r="E30" i="47"/>
  <c r="B30" i="47"/>
  <c r="A30" i="47"/>
  <c r="R30" i="47" s="1"/>
  <c r="A29" i="47"/>
  <c r="B29" i="47" s="1"/>
  <c r="N28" i="47"/>
  <c r="A28" i="47"/>
  <c r="L28" i="47" s="1"/>
  <c r="A27" i="47"/>
  <c r="I27" i="47" s="1"/>
  <c r="A26" i="47"/>
  <c r="M26" i="47" s="1"/>
  <c r="A25" i="47"/>
  <c r="L25" i="47" s="1"/>
  <c r="M24" i="47"/>
  <c r="A24" i="47"/>
  <c r="H24" i="47" s="1"/>
  <c r="A23" i="47"/>
  <c r="I23" i="47" s="1"/>
  <c r="A22" i="47"/>
  <c r="B22" i="47" s="1"/>
  <c r="A21" i="47"/>
  <c r="B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G25" i="1"/>
  <c r="E25" i="1"/>
  <c r="C25" i="1"/>
  <c r="B25" i="1"/>
  <c r="AK24" i="1"/>
  <c r="AI24" i="1"/>
  <c r="AH24" i="1"/>
  <c r="AE24" i="1"/>
  <c r="AB24" i="1"/>
  <c r="AA24" i="1"/>
  <c r="W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L23" i="79"/>
  <c r="F23" i="79"/>
  <c r="E23" i="79"/>
  <c r="C23" i="79"/>
  <c r="Q22" i="79"/>
  <c r="P22" i="79"/>
  <c r="G21" i="82" s="1"/>
  <c r="F21" i="83" s="1"/>
  <c r="L22" i="79"/>
  <c r="F22" i="79"/>
  <c r="E22" i="79"/>
  <c r="B21" i="82" s="1"/>
  <c r="A21" i="83" s="1"/>
  <c r="C22" i="79"/>
  <c r="C22" i="47" s="1"/>
  <c r="Q21" i="79"/>
  <c r="P21" i="79"/>
  <c r="L21" i="79"/>
  <c r="L21" i="47" s="1"/>
  <c r="E21" i="79"/>
  <c r="H14" i="9" s="1"/>
  <c r="C21" i="79"/>
  <c r="Q9" i="79"/>
  <c r="L9" i="79"/>
  <c r="L9" i="47" s="1"/>
  <c r="G9" i="79"/>
  <c r="G9" i="47" s="1"/>
  <c r="F9" i="79"/>
  <c r="F9" i="47" s="1"/>
  <c r="H4" i="79"/>
  <c r="E4" i="79"/>
  <c r="B4" i="79"/>
  <c r="L3" i="79"/>
  <c r="G3" i="79"/>
  <c r="D3" i="79"/>
  <c r="A1" i="76"/>
  <c r="H6" i="72"/>
  <c r="H7" i="72" s="1"/>
  <c r="C31" i="15"/>
  <c r="C31" i="65" s="1"/>
  <c r="C31" i="76" s="1"/>
  <c r="F66" i="32"/>
  <c r="S14" i="9" l="1"/>
  <c r="S13" i="51"/>
  <c r="S13" i="59" s="1"/>
  <c r="S13" i="32"/>
  <c r="S13" i="58" s="1"/>
  <c r="S13" i="22"/>
  <c r="S13" i="57" s="1"/>
  <c r="S14" i="56"/>
  <c r="N13" i="22"/>
  <c r="N13" i="57" s="1"/>
  <c r="N14" i="9"/>
  <c r="N14" i="56" s="1"/>
  <c r="N13" i="51"/>
  <c r="N13" i="59" s="1"/>
  <c r="N13" i="32"/>
  <c r="N13" i="58" s="1"/>
  <c r="K13" i="51"/>
  <c r="K13" i="59" s="1"/>
  <c r="K13" i="22"/>
  <c r="K13" i="57" s="1"/>
  <c r="K13" i="32"/>
  <c r="K13" i="58" s="1"/>
  <c r="K14" i="56"/>
  <c r="H13" i="32"/>
  <c r="H13" i="58" s="1"/>
  <c r="H13" i="51"/>
  <c r="H13" i="59" s="1"/>
  <c r="H13" i="22"/>
  <c r="H13" i="57" s="1"/>
  <c r="H14" i="56"/>
  <c r="E23" i="47"/>
  <c r="B22" i="82"/>
  <c r="A22" i="83" s="1"/>
  <c r="P23" i="47"/>
  <c r="G22" i="82"/>
  <c r="F22" i="83" s="1"/>
  <c r="P123" i="47"/>
  <c r="O21" i="47"/>
  <c r="L27" i="47"/>
  <c r="R45" i="47"/>
  <c r="R49" i="47"/>
  <c r="L67" i="47"/>
  <c r="H74" i="47"/>
  <c r="B78" i="47"/>
  <c r="B84" i="47"/>
  <c r="J89" i="47"/>
  <c r="L97" i="47"/>
  <c r="B116" i="47"/>
  <c r="E124" i="47"/>
  <c r="E34" i="47"/>
  <c r="J74" i="47"/>
  <c r="E78" i="47"/>
  <c r="C84" i="47"/>
  <c r="L89" i="47"/>
  <c r="B114" i="47"/>
  <c r="C116" i="47"/>
  <c r="H34" i="47"/>
  <c r="O74" i="47"/>
  <c r="N78" i="47"/>
  <c r="F114" i="47"/>
  <c r="O28" i="47"/>
  <c r="B41" i="47"/>
  <c r="J43" i="47"/>
  <c r="H65" i="47"/>
  <c r="F73" i="47"/>
  <c r="H82" i="47"/>
  <c r="H114" i="47"/>
  <c r="H117" i="47"/>
  <c r="M119" i="47"/>
  <c r="I123" i="47"/>
  <c r="J125" i="47"/>
  <c r="E41" i="47"/>
  <c r="L43" i="47"/>
  <c r="J65" i="47"/>
  <c r="I73" i="47"/>
  <c r="I82" i="47"/>
  <c r="I114" i="47"/>
  <c r="L117" i="47"/>
  <c r="J123" i="47"/>
  <c r="J36" i="47"/>
  <c r="F41" i="47"/>
  <c r="F63" i="47"/>
  <c r="P65" i="47"/>
  <c r="J73" i="47"/>
  <c r="J76" i="47"/>
  <c r="J82" i="47"/>
  <c r="L87" i="47"/>
  <c r="B92" i="47"/>
  <c r="L114" i="47"/>
  <c r="L123" i="47"/>
  <c r="J21" i="47"/>
  <c r="J24" i="47"/>
  <c r="P25" i="47"/>
  <c r="H27" i="47"/>
  <c r="C28" i="47"/>
  <c r="L33" i="47"/>
  <c r="N44" i="47"/>
  <c r="L45" i="47"/>
  <c r="H47" i="47"/>
  <c r="O48" i="47"/>
  <c r="L49" i="47"/>
  <c r="I50" i="47"/>
  <c r="I60" i="47"/>
  <c r="E63" i="47"/>
  <c r="E65" i="47"/>
  <c r="J68" i="47"/>
  <c r="E70" i="47"/>
  <c r="C74" i="47"/>
  <c r="H79" i="47"/>
  <c r="C82" i="47"/>
  <c r="R84" i="47"/>
  <c r="I87" i="47"/>
  <c r="P99" i="47"/>
  <c r="R116" i="47"/>
  <c r="H121" i="47"/>
  <c r="F123" i="47"/>
  <c r="R25" i="47"/>
  <c r="J27" i="47"/>
  <c r="O44" i="47"/>
  <c r="P48" i="47"/>
  <c r="O49" i="47"/>
  <c r="J50" i="47"/>
  <c r="N60" i="47"/>
  <c r="N68" i="47"/>
  <c r="N22" i="47"/>
  <c r="B25" i="47"/>
  <c r="O27" i="47"/>
  <c r="J32" i="47"/>
  <c r="B37" i="47"/>
  <c r="I40" i="47"/>
  <c r="B44" i="47"/>
  <c r="R44" i="47"/>
  <c r="O50" i="47"/>
  <c r="P60" i="47"/>
  <c r="B68" i="47"/>
  <c r="P68" i="47"/>
  <c r="B77" i="47"/>
  <c r="J86" i="47"/>
  <c r="B88" i="47"/>
  <c r="E93" i="47"/>
  <c r="N96" i="47"/>
  <c r="B99" i="47"/>
  <c r="C101" i="47"/>
  <c r="B126" i="47"/>
  <c r="P44" i="47"/>
  <c r="L22" i="47"/>
  <c r="I34" i="47"/>
  <c r="F37" i="47"/>
  <c r="J40" i="47"/>
  <c r="C44" i="47"/>
  <c r="L46" i="47"/>
  <c r="E48" i="47"/>
  <c r="B49" i="47"/>
  <c r="B50" i="47"/>
  <c r="R50" i="47"/>
  <c r="B60" i="47"/>
  <c r="R60" i="47"/>
  <c r="C68" i="47"/>
  <c r="R68" i="47"/>
  <c r="F77" i="47"/>
  <c r="E84" i="47"/>
  <c r="M86" i="47"/>
  <c r="C88" i="47"/>
  <c r="F93" i="47"/>
  <c r="P96" i="47"/>
  <c r="C99" i="47"/>
  <c r="E101" i="47"/>
  <c r="L105" i="47"/>
  <c r="C113" i="47"/>
  <c r="E116" i="47"/>
  <c r="N117" i="47"/>
  <c r="C126" i="47"/>
  <c r="R22" i="47"/>
  <c r="E25" i="47"/>
  <c r="B27" i="47"/>
  <c r="P27" i="47"/>
  <c r="F29" i="47"/>
  <c r="F25" i="47"/>
  <c r="C27" i="47"/>
  <c r="R27" i="47"/>
  <c r="I29" i="47"/>
  <c r="J30" i="47"/>
  <c r="B33" i="47"/>
  <c r="J34" i="47"/>
  <c r="H37" i="47"/>
  <c r="N42" i="47"/>
  <c r="E44" i="47"/>
  <c r="B45" i="47"/>
  <c r="N46" i="47"/>
  <c r="F48" i="47"/>
  <c r="F49" i="47"/>
  <c r="C50" i="47"/>
  <c r="C60" i="47"/>
  <c r="J64" i="47"/>
  <c r="R65" i="47"/>
  <c r="E68" i="47"/>
  <c r="P71" i="47"/>
  <c r="O73" i="47"/>
  <c r="R74" i="47"/>
  <c r="H77" i="47"/>
  <c r="B79" i="47"/>
  <c r="L82" i="47"/>
  <c r="H84" i="47"/>
  <c r="P86" i="47"/>
  <c r="F88" i="47"/>
  <c r="H93" i="47"/>
  <c r="E99" i="47"/>
  <c r="F101" i="47"/>
  <c r="N105" i="47"/>
  <c r="I113" i="47"/>
  <c r="J114" i="47"/>
  <c r="H116" i="47"/>
  <c r="O120" i="47"/>
  <c r="N122" i="47"/>
  <c r="L126" i="47"/>
  <c r="O68" i="47"/>
  <c r="H25" i="47"/>
  <c r="E27" i="47"/>
  <c r="L29" i="47"/>
  <c r="I33" i="47"/>
  <c r="I37" i="47"/>
  <c r="R42" i="47"/>
  <c r="F44" i="47"/>
  <c r="F45" i="47"/>
  <c r="I48" i="47"/>
  <c r="I49" i="47"/>
  <c r="E50" i="47"/>
  <c r="E60" i="47"/>
  <c r="F68" i="47"/>
  <c r="I77" i="47"/>
  <c r="E79" i="47"/>
  <c r="P82" i="47"/>
  <c r="O84" i="47"/>
  <c r="O88" i="47"/>
  <c r="J93" i="47"/>
  <c r="I99" i="47"/>
  <c r="H101" i="47"/>
  <c r="L113" i="47"/>
  <c r="O116" i="47"/>
  <c r="P126" i="47"/>
  <c r="I21" i="47"/>
  <c r="I24" i="47"/>
  <c r="J25" i="47"/>
  <c r="F27" i="47"/>
  <c r="B28" i="47"/>
  <c r="M29" i="47"/>
  <c r="J33" i="47"/>
  <c r="N35" i="47"/>
  <c r="L37" i="47"/>
  <c r="I44" i="47"/>
  <c r="E47" i="47"/>
  <c r="N48" i="47"/>
  <c r="H50" i="47"/>
  <c r="F60" i="47"/>
  <c r="B63" i="47"/>
  <c r="B65" i="47"/>
  <c r="R66" i="47"/>
  <c r="H68" i="47"/>
  <c r="B70" i="47"/>
  <c r="J72" i="47"/>
  <c r="B74" i="47"/>
  <c r="P75" i="47"/>
  <c r="L77" i="47"/>
  <c r="F79" i="47"/>
  <c r="B82" i="47"/>
  <c r="R82" i="47"/>
  <c r="P84" i="47"/>
  <c r="F87" i="47"/>
  <c r="O99" i="47"/>
  <c r="N101" i="47"/>
  <c r="P114" i="47"/>
  <c r="P116" i="47"/>
  <c r="F121" i="47"/>
  <c r="H21" i="47"/>
  <c r="I22" i="47"/>
  <c r="L23" i="47"/>
  <c r="O25" i="47"/>
  <c r="J28" i="47"/>
  <c r="E29" i="47"/>
  <c r="H32" i="47"/>
  <c r="C34" i="47"/>
  <c r="R34" i="47"/>
  <c r="H36" i="47"/>
  <c r="R37" i="47"/>
  <c r="L39" i="47"/>
  <c r="F40" i="47"/>
  <c r="R40" i="47"/>
  <c r="L41" i="47"/>
  <c r="J42" i="47"/>
  <c r="F43" i="47"/>
  <c r="M44" i="47"/>
  <c r="I46" i="47"/>
  <c r="M48" i="47"/>
  <c r="M60" i="47"/>
  <c r="R62" i="47"/>
  <c r="N63" i="47"/>
  <c r="H64" i="47"/>
  <c r="O65" i="47"/>
  <c r="L66" i="47"/>
  <c r="H67" i="47"/>
  <c r="R70" i="47"/>
  <c r="H72" i="47"/>
  <c r="N74" i="47"/>
  <c r="L75" i="47"/>
  <c r="H76" i="47"/>
  <c r="R77" i="47"/>
  <c r="F80" i="47"/>
  <c r="L84" i="47"/>
  <c r="F86" i="47"/>
  <c r="R92" i="47"/>
  <c r="N93" i="47"/>
  <c r="J95" i="47"/>
  <c r="L96" i="47"/>
  <c r="H97" i="47"/>
  <c r="L99" i="47"/>
  <c r="R101" i="47"/>
  <c r="N104" i="47"/>
  <c r="M108" i="47"/>
  <c r="L110" i="47"/>
  <c r="E112" i="47"/>
  <c r="L116" i="47"/>
  <c r="N118" i="47"/>
  <c r="C122" i="47"/>
  <c r="O124" i="47"/>
  <c r="R125" i="47"/>
  <c r="H19" i="65"/>
  <c r="H19" i="76" s="1"/>
  <c r="H23" i="65"/>
  <c r="H23" i="76" s="1"/>
  <c r="N23" i="47"/>
  <c r="M28" i="47"/>
  <c r="I32" i="47"/>
  <c r="I36" i="47"/>
  <c r="N39" i="47"/>
  <c r="H40" i="47"/>
  <c r="O41" i="47"/>
  <c r="L42" i="47"/>
  <c r="H43" i="47"/>
  <c r="J46" i="47"/>
  <c r="P63" i="47"/>
  <c r="I64" i="47"/>
  <c r="N66" i="47"/>
  <c r="J67" i="47"/>
  <c r="I72" i="47"/>
  <c r="N75" i="47"/>
  <c r="I76" i="47"/>
  <c r="O80" i="47"/>
  <c r="N84" i="47"/>
  <c r="I86" i="47"/>
  <c r="R93" i="47"/>
  <c r="L95" i="47"/>
  <c r="M96" i="47"/>
  <c r="I97" i="47"/>
  <c r="N99" i="47"/>
  <c r="P110" i="47"/>
  <c r="F112" i="47"/>
  <c r="N116" i="47"/>
  <c r="P118" i="47"/>
  <c r="F122" i="47"/>
  <c r="P39" i="47"/>
  <c r="R110" i="47"/>
  <c r="M122" i="47"/>
  <c r="E125" i="47"/>
  <c r="R23" i="47"/>
  <c r="M32" i="47"/>
  <c r="M36" i="47"/>
  <c r="B39" i="47"/>
  <c r="R39" i="47"/>
  <c r="M64" i="47"/>
  <c r="N67" i="47"/>
  <c r="M72" i="47"/>
  <c r="M76" i="47"/>
  <c r="J81" i="47"/>
  <c r="P95" i="47"/>
  <c r="C110" i="47"/>
  <c r="B23" i="47"/>
  <c r="L24" i="47"/>
  <c r="N24" i="47"/>
  <c r="N26" i="47"/>
  <c r="E28" i="47"/>
  <c r="P28" i="47"/>
  <c r="B32" i="47"/>
  <c r="N32" i="47"/>
  <c r="B36" i="47"/>
  <c r="N36" i="47"/>
  <c r="E39" i="47"/>
  <c r="M40" i="47"/>
  <c r="N43" i="47"/>
  <c r="R46" i="47"/>
  <c r="B64" i="47"/>
  <c r="N64" i="47"/>
  <c r="B66" i="47"/>
  <c r="B67" i="47"/>
  <c r="O67" i="47"/>
  <c r="B72" i="47"/>
  <c r="N72" i="47"/>
  <c r="B75" i="47"/>
  <c r="B76" i="47"/>
  <c r="N76" i="47"/>
  <c r="L81" i="47"/>
  <c r="F90" i="47"/>
  <c r="C95" i="47"/>
  <c r="O97" i="47"/>
  <c r="B104" i="47"/>
  <c r="F110" i="47"/>
  <c r="L111" i="47"/>
  <c r="P122" i="47"/>
  <c r="H125" i="47"/>
  <c r="F21" i="47"/>
  <c r="F6" i="59"/>
  <c r="F6" i="58"/>
  <c r="F6" i="57"/>
  <c r="R21" i="47"/>
  <c r="F23" i="47"/>
  <c r="B24" i="47"/>
  <c r="O24" i="47"/>
  <c r="I25" i="47"/>
  <c r="N27" i="47"/>
  <c r="F28" i="47"/>
  <c r="R28" i="47"/>
  <c r="O29" i="47"/>
  <c r="L30" i="47"/>
  <c r="C32" i="47"/>
  <c r="O32" i="47"/>
  <c r="L34" i="47"/>
  <c r="C36" i="47"/>
  <c r="O36" i="47"/>
  <c r="J37" i="47"/>
  <c r="F39" i="47"/>
  <c r="B40" i="47"/>
  <c r="N40" i="47"/>
  <c r="H41" i="47"/>
  <c r="B42" i="47"/>
  <c r="B43" i="47"/>
  <c r="O43" i="47"/>
  <c r="H44" i="47"/>
  <c r="B46" i="47"/>
  <c r="H48" i="47"/>
  <c r="L59" i="47"/>
  <c r="H60" i="47"/>
  <c r="H63" i="47"/>
  <c r="C64" i="47"/>
  <c r="O64" i="47"/>
  <c r="I65" i="47"/>
  <c r="E66" i="47"/>
  <c r="C67" i="47"/>
  <c r="P67" i="47"/>
  <c r="I68" i="47"/>
  <c r="M69" i="47"/>
  <c r="J70" i="47"/>
  <c r="C72" i="47"/>
  <c r="O72" i="47"/>
  <c r="L73" i="47"/>
  <c r="I74" i="47"/>
  <c r="E75" i="47"/>
  <c r="C76" i="47"/>
  <c r="O76" i="47"/>
  <c r="J77" i="47"/>
  <c r="F84" i="47"/>
  <c r="I88" i="47"/>
  <c r="H90" i="47"/>
  <c r="L92" i="47"/>
  <c r="I93" i="47"/>
  <c r="E95" i="47"/>
  <c r="B96" i="47"/>
  <c r="C97" i="47"/>
  <c r="P97" i="47"/>
  <c r="F99" i="47"/>
  <c r="H100" i="47"/>
  <c r="I101" i="47"/>
  <c r="H104" i="47"/>
  <c r="I106" i="47"/>
  <c r="E108" i="47"/>
  <c r="H110" i="47"/>
  <c r="M111" i="47"/>
  <c r="O112" i="47"/>
  <c r="N114" i="47"/>
  <c r="F116" i="47"/>
  <c r="F118" i="47"/>
  <c r="B124" i="47"/>
  <c r="I125" i="47"/>
  <c r="N126" i="47"/>
  <c r="E16" i="47"/>
  <c r="M10" i="74"/>
  <c r="H23" i="47"/>
  <c r="C24" i="47"/>
  <c r="P24" i="47"/>
  <c r="H28" i="47"/>
  <c r="R29" i="47"/>
  <c r="E32" i="47"/>
  <c r="P32" i="47"/>
  <c r="N34" i="47"/>
  <c r="E36" i="47"/>
  <c r="P36" i="47"/>
  <c r="H39" i="47"/>
  <c r="C40" i="47"/>
  <c r="O40" i="47"/>
  <c r="E42" i="47"/>
  <c r="C43" i="47"/>
  <c r="P43" i="47"/>
  <c r="E46" i="47"/>
  <c r="E64" i="47"/>
  <c r="P64" i="47"/>
  <c r="I66" i="47"/>
  <c r="E67" i="47"/>
  <c r="R67" i="47"/>
  <c r="O69" i="47"/>
  <c r="E72" i="47"/>
  <c r="P72" i="47"/>
  <c r="H75" i="47"/>
  <c r="E76" i="47"/>
  <c r="P76" i="47"/>
  <c r="L90" i="47"/>
  <c r="F95" i="47"/>
  <c r="E96" i="47"/>
  <c r="E97" i="47"/>
  <c r="R97" i="47"/>
  <c r="I100" i="47"/>
  <c r="L104" i="47"/>
  <c r="J106" i="47"/>
  <c r="F108" i="47"/>
  <c r="I110" i="47"/>
  <c r="P112" i="47"/>
  <c r="J23" i="47"/>
  <c r="F24" i="47"/>
  <c r="R24" i="47"/>
  <c r="I28" i="47"/>
  <c r="F32" i="47"/>
  <c r="R32" i="47"/>
  <c r="B34" i="47"/>
  <c r="F36" i="47"/>
  <c r="R36" i="47"/>
  <c r="J39" i="47"/>
  <c r="E40" i="47"/>
  <c r="P40" i="47"/>
  <c r="E43" i="47"/>
  <c r="R43" i="47"/>
  <c r="J44" i="47"/>
  <c r="J48" i="47"/>
  <c r="P59" i="47"/>
  <c r="J60" i="47"/>
  <c r="N62" i="47"/>
  <c r="L63" i="47"/>
  <c r="F64" i="47"/>
  <c r="R64" i="47"/>
  <c r="F67" i="47"/>
  <c r="M68" i="47"/>
  <c r="F72" i="47"/>
  <c r="R72" i="47"/>
  <c r="J75" i="47"/>
  <c r="F76" i="47"/>
  <c r="R76" i="47"/>
  <c r="I84" i="47"/>
  <c r="M100" i="47"/>
  <c r="M106" i="47"/>
  <c r="C112" i="47"/>
  <c r="R112" i="47"/>
  <c r="C114" i="47"/>
  <c r="I116" i="47"/>
  <c r="N124" i="47"/>
  <c r="P125" i="47"/>
  <c r="E22" i="47"/>
  <c r="E9" i="47"/>
  <c r="F9" i="74"/>
  <c r="AA8" i="1"/>
  <c r="I26" i="47"/>
  <c r="P22" i="47"/>
  <c r="F22" i="47"/>
  <c r="J22" i="47"/>
  <c r="H22" i="47"/>
  <c r="O22" i="47"/>
  <c r="J26" i="47"/>
  <c r="N33" i="47"/>
  <c r="C33" i="47"/>
  <c r="H33" i="47"/>
  <c r="P33" i="47"/>
  <c r="E33" i="47"/>
  <c r="R33" i="47"/>
  <c r="J35" i="47"/>
  <c r="L38" i="47"/>
  <c r="N45" i="47"/>
  <c r="C45" i="47"/>
  <c r="J45" i="47"/>
  <c r="H45" i="47"/>
  <c r="P45" i="47"/>
  <c r="E45" i="47"/>
  <c r="B62"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I17" i="72"/>
  <c r="I18" i="72"/>
  <c r="I19" i="72"/>
  <c r="I20" i="72"/>
  <c r="I21" i="72"/>
  <c r="I22" i="72"/>
  <c r="I23" i="72"/>
  <c r="I24" i="72"/>
  <c r="I25" i="72"/>
  <c r="I26" i="72"/>
  <c r="I27" i="72"/>
  <c r="I28" i="72"/>
  <c r="I16" i="72"/>
  <c r="H17" i="72"/>
  <c r="H18" i="72"/>
  <c r="H19" i="72"/>
  <c r="H20" i="72"/>
  <c r="H21" i="72"/>
  <c r="H22" i="72"/>
  <c r="H23" i="72"/>
  <c r="H24" i="72"/>
  <c r="H25" i="72"/>
  <c r="H26" i="72"/>
  <c r="H27" i="72"/>
  <c r="H28" i="72"/>
  <c r="H16" i="72"/>
  <c r="F17" i="72"/>
  <c r="F18" i="72"/>
  <c r="F19" i="72"/>
  <c r="F20" i="72"/>
  <c r="F21" i="72"/>
  <c r="F22" i="72"/>
  <c r="F23" i="72"/>
  <c r="F24" i="72"/>
  <c r="F25" i="72"/>
  <c r="F26" i="72"/>
  <c r="F27" i="72"/>
  <c r="F28" i="72"/>
  <c r="F16" i="72"/>
  <c r="E17" i="72"/>
  <c r="E18" i="72"/>
  <c r="E19" i="72"/>
  <c r="E20" i="72"/>
  <c r="E21" i="72"/>
  <c r="E22" i="72"/>
  <c r="E23" i="72"/>
  <c r="E24" i="72"/>
  <c r="E25" i="72"/>
  <c r="E26" i="72"/>
  <c r="E27" i="72"/>
  <c r="E28" i="72"/>
  <c r="E16" i="72"/>
  <c r="B17" i="72"/>
  <c r="B18" i="72"/>
  <c r="B19" i="72"/>
  <c r="B20" i="72"/>
  <c r="B21" i="72"/>
  <c r="B22" i="72"/>
  <c r="B23" i="72"/>
  <c r="B24" i="72"/>
  <c r="B25" i="72"/>
  <c r="B26" i="72"/>
  <c r="B27" i="72"/>
  <c r="B28" i="72"/>
  <c r="B16" i="72"/>
  <c r="B24" i="60"/>
  <c r="E6" i="74" l="1"/>
  <c r="E8" i="74"/>
  <c r="F46" i="22"/>
  <c r="F7" i="73"/>
  <c r="F9" i="73"/>
  <c r="F8" i="73"/>
  <c r="F6" i="73"/>
  <c r="K5" i="73"/>
  <c r="F5" i="73"/>
  <c r="C3" i="72"/>
  <c r="B3" i="72"/>
  <c r="I8" i="71"/>
  <c r="C4" i="71"/>
  <c r="B4" i="71"/>
  <c r="E7" i="74"/>
  <c r="I7" i="72" l="1"/>
  <c r="I6" i="72"/>
  <c r="I7" i="71"/>
  <c r="I8" i="72" l="1"/>
  <c r="H97" i="59" l="1"/>
  <c r="P96" i="59"/>
  <c r="L96" i="59"/>
  <c r="L95" i="59"/>
  <c r="G95" i="59"/>
  <c r="I88" i="59"/>
  <c r="D88" i="59"/>
  <c r="F86" i="59"/>
  <c r="B84" i="59"/>
  <c r="D68" i="58"/>
  <c r="H77" i="58"/>
  <c r="P76" i="58"/>
  <c r="L76" i="58"/>
  <c r="L75" i="58"/>
  <c r="G75" i="58"/>
  <c r="I68" i="58"/>
  <c r="F66" i="58"/>
  <c r="B64" i="58"/>
  <c r="H57" i="57"/>
  <c r="P56" i="57"/>
  <c r="L56" i="57"/>
  <c r="L55" i="57"/>
  <c r="G55" i="57"/>
  <c r="D48" i="57"/>
  <c r="I48" i="57"/>
  <c r="F46" i="57"/>
  <c r="B44" i="57"/>
  <c r="E2" i="60" l="1"/>
  <c r="X2" i="1" l="1"/>
  <c r="D7" i="15" l="1"/>
  <c r="D7" i="65" s="1"/>
  <c r="D7" i="76" s="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I53" i="60" l="1"/>
  <c r="I54" i="60"/>
  <c r="I55" i="60"/>
  <c r="AG26" i="60"/>
  <c r="AG27" i="60"/>
  <c r="AG31" i="60"/>
  <c r="AG20" i="60"/>
  <c r="AG24" i="60"/>
  <c r="AG18" i="60"/>
  <c r="AG29" i="60"/>
  <c r="AG23" i="60"/>
  <c r="AG28" i="60"/>
  <c r="AG25" i="60"/>
  <c r="AG21" i="60"/>
  <c r="AG22" i="60"/>
  <c r="AG30" i="60"/>
  <c r="F41" i="60"/>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B1" i="59"/>
  <c r="A62" i="58"/>
  <c r="A61" i="58"/>
  <c r="A60" i="58"/>
  <c r="A59" i="58"/>
  <c r="A58" i="58"/>
  <c r="A57" i="58"/>
  <c r="A56" i="58"/>
  <c r="A55" i="58"/>
  <c r="A54" i="58"/>
  <c r="A53" i="58"/>
  <c r="A52" i="58"/>
  <c r="A51" i="58"/>
  <c r="A50" i="58"/>
  <c r="A49" i="58"/>
  <c r="A48" i="58"/>
  <c r="A47" i="58"/>
  <c r="A46" i="58"/>
  <c r="A45" i="58"/>
  <c r="A44" i="58"/>
  <c r="A43" i="58"/>
  <c r="A42" i="58"/>
  <c r="A41" i="58"/>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V8" i="58"/>
  <c r="V7" i="58"/>
  <c r="V6" i="58"/>
  <c r="B1" i="58"/>
  <c r="B42" i="57"/>
  <c r="A42" i="57"/>
  <c r="B41" i="57"/>
  <c r="A41" i="57"/>
  <c r="B40" i="57"/>
  <c r="A40" i="57"/>
  <c r="B39" i="57"/>
  <c r="A39" i="57"/>
  <c r="B38" i="57"/>
  <c r="A38" i="57"/>
  <c r="B37" i="57"/>
  <c r="A37" i="57"/>
  <c r="B36" i="57"/>
  <c r="A36" i="57"/>
  <c r="B35" i="57"/>
  <c r="A35" i="57"/>
  <c r="B34" i="57"/>
  <c r="A34" i="57"/>
  <c r="B33" i="57"/>
  <c r="A33" i="57"/>
  <c r="B32"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B16" i="57"/>
  <c r="A16" i="57"/>
  <c r="B15" i="57"/>
  <c r="A15" i="57"/>
  <c r="B14" i="57"/>
  <c r="A14" i="57"/>
  <c r="A13" i="57"/>
  <c r="B13" i="57"/>
  <c r="V7" i="57"/>
  <c r="V8" i="57"/>
  <c r="V6" i="57"/>
  <c r="S8" i="57"/>
  <c r="S7" i="57"/>
  <c r="S6" i="57"/>
  <c r="B1" i="57"/>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E13" i="65" s="1"/>
  <c r="E13" i="76" l="1"/>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E2" i="57" l="1"/>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C12" i="65" s="1"/>
  <c r="C12" i="76" l="1"/>
  <c r="E5" i="47"/>
  <c r="H4" i="47"/>
  <c r="E4" i="47"/>
  <c r="B4" i="47"/>
  <c r="L3" i="47"/>
  <c r="G3" i="47"/>
  <c r="D3" i="47"/>
  <c r="E4" i="57"/>
  <c r="E5" i="9"/>
  <c r="A9" i="53"/>
  <c r="A8" i="53"/>
  <c r="J3" i="9"/>
  <c r="E3" i="9"/>
  <c r="L101" i="1"/>
  <c r="S20" i="1"/>
  <c r="C32" i="15"/>
  <c r="C32" i="65" s="1"/>
  <c r="C32" i="76" s="1"/>
  <c r="C33" i="15"/>
  <c r="C33" i="65" s="1"/>
  <c r="C33" i="76" s="1"/>
  <c r="C34" i="15"/>
  <c r="C34" i="65" s="1"/>
  <c r="C34" i="76" s="1"/>
  <c r="E101" i="1"/>
  <c r="E35" i="1"/>
  <c r="G7" i="1"/>
  <c r="D9" i="15"/>
  <c r="D9" i="65" s="1"/>
  <c r="D9" i="76" s="1"/>
  <c r="Q115" i="1"/>
  <c r="F16" i="1"/>
  <c r="Q14" i="1"/>
  <c r="Q47" i="1" s="1"/>
  <c r="F14" i="1"/>
  <c r="G10" i="1"/>
  <c r="F11" i="1"/>
  <c r="F77" i="1" s="1"/>
  <c r="F5" i="1"/>
  <c r="N3" i="1"/>
  <c r="O3" i="1"/>
  <c r="O69" i="1" s="1"/>
  <c r="L35" i="1"/>
  <c r="Q50" i="1"/>
  <c r="Q83" i="1" s="1"/>
  <c r="Q116" i="1" s="1"/>
  <c r="B5" i="15"/>
  <c r="B5" i="65" s="1"/>
  <c r="B5" i="76" s="1"/>
  <c r="D5" i="15"/>
  <c r="G5" i="15"/>
  <c r="G5" i="65" s="1"/>
  <c r="G5" i="76" s="1"/>
  <c r="B6" i="15"/>
  <c r="B6" i="65" s="1"/>
  <c r="B6" i="76" s="1"/>
  <c r="C6" i="15"/>
  <c r="C6" i="65" s="1"/>
  <c r="C6" i="76" s="1"/>
  <c r="G7" i="15"/>
  <c r="G7" i="65" s="1"/>
  <c r="G7" i="76" s="1"/>
  <c r="C8" i="15"/>
  <c r="C8" i="65" s="1"/>
  <c r="C8" i="76" s="1"/>
  <c r="C10" i="15"/>
  <c r="C10" i="65" s="1"/>
  <c r="C10" i="76" s="1"/>
  <c r="C11" i="15"/>
  <c r="C11" i="65" s="1"/>
  <c r="C11" i="76" s="1"/>
  <c r="G11" i="15"/>
  <c r="G11" i="65" s="1"/>
  <c r="G11" i="76" s="1"/>
  <c r="D14" i="15"/>
  <c r="D14" i="65" s="1"/>
  <c r="G14" i="15"/>
  <c r="G14" i="65" s="1"/>
  <c r="E4" i="9"/>
  <c r="G14" i="76" l="1"/>
  <c r="D14" i="76"/>
  <c r="G40" i="1"/>
  <c r="G73" i="1"/>
  <c r="G106" i="1" s="1"/>
  <c r="F38" i="1"/>
  <c r="F71" i="1"/>
  <c r="F104" i="1" s="1"/>
  <c r="E3" i="57"/>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tc={CC5BA261-EB8C-0046-B874-287FCCF8F409}</author>
    <author>tc={E82815E6-05B5-6E47-A121-38B9C6562B65}</author>
    <author>tc={8CF8DA2D-9D7F-3046-8E2E-DA92DA808293}</author>
    <author>tc={2D02247B-A576-354E-B98F-420F1700C31F}</author>
    <author>tc={58013B79-CEF4-5C44-8B86-626197CCFF67}</author>
    <author>tc={0049A532-E79F-A448-99F5-7B549C489169}</author>
    <author>tc={80DA6236-A0E9-B34E-8DE3-0043B8FF7487}</author>
    <author>tc={52079239-431F-844A-9FF3-5EFC95F1E5D9}</author>
    <author>tc={AA74F9CA-85F1-7843-A14B-5AAA4657D34E}</author>
    <author>tc={9EAD3E83-D898-3046-8B63-9ACC7E9558CE}</author>
    <author>tc={9158C112-D739-5241-952D-6311509B4813}</author>
    <author>tc={A6CFF78D-77EA-4A47-A232-348AB95FC279}</author>
    <author>tc={3FD45BE5-FFE1-7F47-A2CB-C62B90F30DC4}</author>
    <author>tc={CE5C6C06-2A3F-6648-9D67-6276645B354F}</author>
    <author>tc={5518A6D0-6CE8-D640-827C-610CA4C5CBEC}</author>
    <author>tc={F5980B01-1F5B-9D46-BEC8-ABFA8FC9964B}</author>
    <author>tc={9050B00D-E675-1F40-8DA4-AEEE1761AD96}</author>
    <author>tc={353B3C3D-BC0B-3C45-9ADE-435135CAFBA5}</author>
    <author>tc={487FD350-C36A-C848-AD53-1406D8204DE9}</author>
    <author>tc={1367F026-2A57-4642-99B9-7652E7FE5B74}</author>
    <author>tc={9CBE1A5C-B26F-8449-A7F6-3957B9FFB5B6}</author>
    <author>tc={D98B08E8-6A17-B048-8534-B7FEADAEBD59}</author>
    <author>tc={CF9BB628-A21A-C54C-AB03-3D8E90AAA41D}</author>
    <author>tc={457382F8-8F53-FB4E-8FCF-4DD2D087FAC9}</author>
    <author>tc={1D6B1798-7818-2343-AFBA-C1EF97C9DCB0}</author>
    <author>tc={244F1EA4-28AD-1046-B401-3FFF3128001D}</author>
  </authors>
  <commentList>
    <comment ref="D14" authorId="0" shapeId="0" xr:uid="{CC5BA261-EB8C-0046-B874-287FCCF8F40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E82815E6-05B5-6E47-A121-38B9C6562B6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8CF8DA2D-9D7F-3046-8E2E-DA92DA8082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2D02247B-A576-354E-B98F-420F1700C31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58013B79-CEF4-5C44-8B86-626197CCFF6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0049A532-E79F-A448-99F5-7B549C48916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80DA6236-A0E9-B34E-8DE3-0043B8FF748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52079239-431F-844A-9FF3-5EFC95F1E5D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AA74F9CA-85F1-7843-A14B-5AAA4657D34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9EAD3E83-D898-3046-8B63-9ACC7E9558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9158C112-D739-5241-952D-6311509B481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00000000-0006-0000-01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3FD45BE5-FFE1-7F47-A2CB-C62B90F30D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CE5C6C06-2A3F-6648-9D67-6276645B354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5518A6D0-6CE8-D640-827C-610CA4C5CBE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F5980B01-1F5B-9D46-BEC8-ABFA8FC9964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9050B00D-E675-1F40-8DA4-AEEE1761AD9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00000000-0006-0000-0100-00001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487FD350-C36A-C848-AD53-1406D8204DE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1367F026-2A57-4642-99B9-7652E7FE5B7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9CBE1A5C-B26F-8449-A7F6-3957B9FFB5B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457382F8-8F53-FB4E-8FCF-4DD2D087FAC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1D6B1798-7818-2343-AFBA-C1EF97C9DCB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244F1EA4-28AD-1046-B401-3FFF3128001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tc={068D3BCB-0B60-4045-B77C-E4200A3EE4D2}</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68D3BCB-0B60-4045-B77C-E4200A3EE4D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「都道府県」は省略する。都道府県名は高校の所在地を記載する。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<sst xmlns="http://schemas.openxmlformats.org/spreadsheetml/2006/main" count="2490" uniqueCount="861">
  <si>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</si>
  <si>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</si>
  <si>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</si>
  <si>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</si>
  <si>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</si>
  <si>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</si>
  <si>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</si>
  <si>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</si>
  <si>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</si>
  <si>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</si>
  <si>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</si>
  <si>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</si>
  <si>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</si>
  <si>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</si>
  <si>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</si>
  <si>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</si>
  <si>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</si>
  <si>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</si>
  <si>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</si>
  <si>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</si>
  <si>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</si>
  <si>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</si>
  <si>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</si>
  <si>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</si>
  <si>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</si>
  <si>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</si>
  <si>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</si>
  <si>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</si>
  <si>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</si>
  <si>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</si>
  <si>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</si>
  <si>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</si>
  <si>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</si>
  <si>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</si>
  <si>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</si>
  <si>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</si>
  <si>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</si>
  <si>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</si>
  <si>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</si>
  <si>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</si>
  <si>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</si>
  <si>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</si>
  <si>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</si>
  <si>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</si>
  <si>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</si>
  <si>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</si>
  <si>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</si>
  <si>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</si>
  <si>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</si>
  <si>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</si>
  <si>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</si>
  <si>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</si>
  <si>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</si>
  <si>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</si>
  <si>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</si>
  <si>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</si>
  <si>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</si>
  <si>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</si>
  <si>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</si>
  <si>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</si>
  <si>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</si>
  <si>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</si>
  <si>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</si>
  <si>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</si>
  <si>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</si>
  <si>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</si>
  <si>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</si>
  <si>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9"/>
  </si>
  <si>
    <t>担　　当</t>
    <rPh sb="0" eb="1">
      <t>ニナ</t>
    </rPh>
    <rPh sb="3" eb="4">
      <t>トウ</t>
    </rPh>
    <phoneticPr fontId="5"/>
  </si>
  <si>
    <t>氏　　　名</t>
    <rPh sb="0" eb="1">
      <t>シ</t>
    </rPh>
    <rPh sb="4" eb="5">
      <t>メイ</t>
    </rPh>
    <phoneticPr fontId="9"/>
  </si>
  <si>
    <t>住　　　　所</t>
    <rPh sb="0" eb="1">
      <t>ジュウ</t>
    </rPh>
    <rPh sb="5" eb="6">
      <t>ショ</t>
    </rPh>
    <phoneticPr fontId="9"/>
  </si>
  <si>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</si>
  <si>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</si>
  <si>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</si>
  <si>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</si>
  <si>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</si>
  <si>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</si>
  <si>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</si>
  <si>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</si>
  <si>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</si>
  <si>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</si>
  <si>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</si>
  <si>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</si>
  <si>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7"/>
  </si>
  <si>
    <t>大学名</t>
    <rPh sb="0" eb="3">
      <t>ダイガクメイ</t>
    </rPh>
    <phoneticPr fontId="17"/>
  </si>
  <si>
    <t>部長名</t>
    <rPh sb="0" eb="3">
      <t>ブチョウメイ</t>
    </rPh>
    <phoneticPr fontId="17"/>
  </si>
  <si>
    <t>監督名</t>
    <rPh sb="0" eb="2">
      <t>カントク</t>
    </rPh>
    <rPh sb="2" eb="3">
      <t>メイ</t>
    </rPh>
    <phoneticPr fontId="17"/>
  </si>
  <si>
    <t>コーチ名</t>
    <rPh sb="3" eb="4">
      <t>メイ</t>
    </rPh>
    <phoneticPr fontId="17"/>
  </si>
  <si>
    <t>【選手名簿】</t>
    <rPh sb="1" eb="3">
      <t>センシュ</t>
    </rPh>
    <rPh sb="3" eb="5">
      <t>メイボ</t>
    </rPh>
    <phoneticPr fontId="17"/>
  </si>
  <si>
    <t>ＵＮ</t>
    <phoneticPr fontId="17"/>
  </si>
  <si>
    <t>位　　置</t>
    <rPh sb="0" eb="1">
      <t>クライ</t>
    </rPh>
    <rPh sb="3" eb="4">
      <t>オ</t>
    </rPh>
    <phoneticPr fontId="17"/>
  </si>
  <si>
    <t>Ｒ・Ｌ・Ｓ</t>
    <phoneticPr fontId="17"/>
  </si>
  <si>
    <t>氏　　名</t>
    <rPh sb="0" eb="1">
      <t>シ</t>
    </rPh>
    <rPh sb="3" eb="4">
      <t>メイ</t>
    </rPh>
    <phoneticPr fontId="17"/>
  </si>
  <si>
    <t>学　　部</t>
    <rPh sb="0" eb="1">
      <t>ガク</t>
    </rPh>
    <rPh sb="3" eb="4">
      <t>ブ</t>
    </rPh>
    <phoneticPr fontId="17"/>
  </si>
  <si>
    <t>学年</t>
    <rPh sb="0" eb="2">
      <t>ガクネンネン</t>
    </rPh>
    <phoneticPr fontId="17"/>
  </si>
  <si>
    <t>出　　身　　校</t>
    <rPh sb="0" eb="1">
      <t>デ</t>
    </rPh>
    <rPh sb="3" eb="4">
      <t>ミ</t>
    </rPh>
    <rPh sb="6" eb="7">
      <t>コウ</t>
    </rPh>
    <phoneticPr fontId="17"/>
  </si>
  <si>
    <t>最終予選会チーム打率</t>
    <rPh sb="0" eb="2">
      <t>サイシュウ</t>
    </rPh>
    <rPh sb="2" eb="4">
      <t>ヨセン</t>
    </rPh>
    <rPh sb="4" eb="5">
      <t>カイ</t>
    </rPh>
    <rPh sb="8" eb="10">
      <t>ダリツ</t>
    </rPh>
    <phoneticPr fontId="17"/>
  </si>
  <si>
    <t>チーム守備率</t>
    <rPh sb="3" eb="6">
      <t>シュビリツ</t>
    </rPh>
    <phoneticPr fontId="17"/>
  </si>
  <si>
    <t>防御率</t>
    <rPh sb="0" eb="3">
      <t>ボウギョリツ</t>
    </rPh>
    <phoneticPr fontId="17"/>
  </si>
  <si>
    <t>奪三振数</t>
    <rPh sb="0" eb="1">
      <t>ダツ</t>
    </rPh>
    <rPh sb="3" eb="4">
      <t>スウ</t>
    </rPh>
    <phoneticPr fontId="17"/>
  </si>
  <si>
    <t>記載責任者</t>
    <rPh sb="0" eb="2">
      <t>キサイ</t>
    </rPh>
    <rPh sb="2" eb="5">
      <t>セキニンシャ</t>
    </rPh>
    <phoneticPr fontId="17"/>
  </si>
  <si>
    <t>チ　ー　ム　の　紹　介</t>
    <rPh sb="8" eb="9">
      <t>タスク</t>
    </rPh>
    <rPh sb="10" eb="11">
      <t>スケ</t>
    </rPh>
    <phoneticPr fontId="17"/>
  </si>
  <si>
    <t>出場回数</t>
    <rPh sb="0" eb="2">
      <t>シュツジョウ</t>
    </rPh>
    <rPh sb="2" eb="4">
      <t>カイスウ</t>
    </rPh>
    <phoneticPr fontId="17"/>
  </si>
  <si>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</si>
  <si>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</si>
  <si>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</si>
  <si>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</si>
  <si>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</si>
  <si>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</si>
  <si>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</si>
  <si>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</si>
  <si>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</si>
  <si>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</si>
  <si>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</si>
  <si>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</si>
  <si>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</si>
  <si>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</si>
  <si>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</si>
  <si>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</si>
  <si>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</si>
  <si>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</si>
  <si>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</si>
  <si>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</si>
  <si>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</si>
  <si>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</si>
  <si>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</si>
  <si>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</si>
  <si>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</si>
  <si>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</si>
  <si>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</si>
  <si>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</si>
  <si>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</si>
  <si>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</si>
  <si>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</si>
  <si>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</si>
  <si>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</si>
  <si>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</si>
  <si>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</si>
  <si>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</si>
  <si>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</si>
  <si>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</si>
  <si>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</si>
  <si>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</si>
  <si>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</si>
  <si>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</si>
  <si>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</si>
  <si>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</si>
  <si>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</si>
  <si>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</si>
  <si>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</si>
  <si>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</si>
  <si>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</si>
  <si>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8"/>
  </si>
  <si>
    <t>方</t>
  </si>
  <si>
    <t>打</t>
    <rPh sb="0" eb="1">
      <t>ダ</t>
    </rPh>
    <phoneticPr fontId="18"/>
  </si>
  <si>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</si>
  <si>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</si>
  <si>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</si>
  <si>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</si>
  <si>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</si>
  <si>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</si>
  <si>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</si>
  <si>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</si>
  <si>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</si>
  <si>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</si>
  <si>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</si>
  <si>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</si>
  <si>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</si>
  <si>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</si>
  <si>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</si>
  <si>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</si>
  <si>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</si>
  <si>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</si>
  <si>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</si>
  <si>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</si>
  <si>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</si>
  <si>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</si>
  <si>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</si>
  <si>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</si>
  <si>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</si>
  <si>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</si>
  <si>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7"/>
  </si>
  <si>
    <r>
      <t xml:space="preserve">所　　属
</t>
    </r>
    <r>
      <rPr>
        <sz val="9"/>
        <color indexed="8"/>
        <rFont val="ＭＳ ゴシック"/>
        <family val="3"/>
        <charset val="128"/>
      </rPr>
      <t>地　　区</t>
    </r>
    <rPh sb="0" eb="1">
      <t>ショ</t>
    </rPh>
    <rPh sb="3" eb="4">
      <t>ゾク</t>
    </rPh>
    <rPh sb="5" eb="6">
      <t>チ</t>
    </rPh>
    <rPh sb="8" eb="9">
      <t>ク</t>
    </rPh>
    <phoneticPr fontId="17"/>
  </si>
  <si>
    <t>№</t>
    <phoneticPr fontId="17"/>
  </si>
  <si>
    <t>所属都道府県</t>
    <phoneticPr fontId="5"/>
  </si>
  <si>
    <t>ID</t>
    <phoneticPr fontId="5"/>
  </si>
  <si>
    <t>01</t>
    <phoneticPr fontId="5"/>
  </si>
  <si>
    <t>指導者資格有資格者名</t>
    <rPh sb="0" eb="5">
      <t>シドウシャシカク</t>
    </rPh>
    <rPh sb="5" eb="6">
      <t>ユウ</t>
    </rPh>
    <rPh sb="6" eb="9">
      <t>シカクシャ</t>
    </rPh>
    <rPh sb="9" eb="10">
      <t>メイ</t>
    </rPh>
    <phoneticPr fontId="5"/>
  </si>
  <si>
    <t>公認指導者資格名</t>
    <rPh sb="0" eb="2">
      <t>コウニン</t>
    </rPh>
    <rPh sb="2" eb="5">
      <t>シドウシャ</t>
    </rPh>
    <rPh sb="5" eb="7">
      <t>シカク</t>
    </rPh>
    <rPh sb="7" eb="8">
      <t>メイ</t>
    </rPh>
    <phoneticPr fontId="5"/>
  </si>
  <si>
    <t>主務名</t>
    <rPh sb="0" eb="2">
      <t>シュム</t>
    </rPh>
    <rPh sb="2" eb="3">
      <t>メイ</t>
    </rPh>
    <phoneticPr fontId="17"/>
  </si>
  <si>
    <t>スコアラー名</t>
    <rPh sb="5" eb="6">
      <t>メイ</t>
    </rPh>
    <phoneticPr fontId="17"/>
  </si>
  <si>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</si>
  <si>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</si>
  <si>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7"/>
  </si>
  <si>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</si>
  <si>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</si>
  <si>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</si>
  <si>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</si>
  <si>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</si>
  <si>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</si>
  <si>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</si>
  <si>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</si>
  <si>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</si>
  <si>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←男女の大会名を選択</t>
    <rPh sb="1" eb="3">
      <t>ダンジョ</t>
    </rPh>
    <rPh sb="4" eb="7">
      <t>タイカイメイ</t>
    </rPh>
    <rPh sb="8" eb="10">
      <t>センタク</t>
    </rPh>
    <phoneticPr fontId="5"/>
  </si>
  <si>
    <t>携帯：0--</t>
    <rPh sb="0" eb="2">
      <t>ケイタイ</t>
    </rPh>
    <phoneticPr fontId="5"/>
  </si>
  <si>
    <t>携帯E-mail:</t>
    <rPh sb="0" eb="2">
      <t>ケイタイ</t>
    </rPh>
    <phoneticPr fontId="5"/>
  </si>
  <si>
    <t>プログラム購入数：</t>
    <rPh sb="5" eb="8">
      <t>コウニュウスウ</t>
    </rPh>
    <phoneticPr fontId="5"/>
  </si>
  <si>
    <t>冊</t>
    <rPh sb="0" eb="1">
      <t>サツ</t>
    </rPh>
    <phoneticPr fontId="5"/>
  </si>
  <si>
    <t>←購入しない場合は０を記入し、購入希望数は必ず記入してください。</t>
    <rPh sb="1" eb="3">
      <t>コウニュウ</t>
    </rPh>
    <rPh sb="6" eb="8">
      <t>バアイ</t>
    </rPh>
    <rPh sb="11" eb="13">
      <t>キニュウ</t>
    </rPh>
    <rPh sb="15" eb="17">
      <t>コウニュウ</t>
    </rPh>
    <rPh sb="17" eb="19">
      <t>キボウ</t>
    </rPh>
    <rPh sb="19" eb="20">
      <t>スウ</t>
    </rPh>
    <rPh sb="21" eb="22">
      <t>カナラ</t>
    </rPh>
    <rPh sb="23" eb="25">
      <t>キニュウ</t>
    </rPh>
    <phoneticPr fontId="5"/>
  </si>
  <si>
    <t>　　以下、余白</t>
    <rPh sb="2" eb="4">
      <t>イカ</t>
    </rPh>
    <rPh sb="5" eb="7">
      <t>ヨハク</t>
    </rPh>
    <phoneticPr fontId="5"/>
  </si>
  <si>
    <t>No.１</t>
    <phoneticPr fontId="5"/>
  </si>
  <si>
    <t>No.２</t>
    <phoneticPr fontId="5"/>
  </si>
  <si>
    <t>←以下の54行まで入力事項があります。</t>
    <rPh sb="1" eb="3">
      <t>イカ</t>
    </rPh>
    <rPh sb="6" eb="7">
      <t>ギョウ</t>
    </rPh>
    <rPh sb="9" eb="11">
      <t>ニュウリョク</t>
    </rPh>
    <rPh sb="11" eb="13">
      <t>ジコウ</t>
    </rPh>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</si>
  <si>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</si>
  <si>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</si>
  <si>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</si>
  <si>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</si>
  <si>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</si>
  <si>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</si>
  <si>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</si>
  <si>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</si>
  <si>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</si>
  <si>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</si>
  <si>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</si>
  <si>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</si>
  <si>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</si>
  <si>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</si>
  <si>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</si>
  <si>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</si>
  <si>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</si>
  <si>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</si>
  <si>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</si>
  <si>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</si>
  <si>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</si>
  <si>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</si>
  <si>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</si>
  <si>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</si>
  <si>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</si>
  <si>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</si>
  <si>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</si>
  <si>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</si>
  <si>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</si>
  <si>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</si>
  <si>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</si>
  <si>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</si>
  <si>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</si>
  <si>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</si>
  <si>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</si>
  <si>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</si>
  <si>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</si>
  <si>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</si>
  <si>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</si>
  <si>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</si>
  <si>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</si>
  <si>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</si>
  <si>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</si>
  <si>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</si>
  <si>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</si>
  <si>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</si>
  <si>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</si>
  <si>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</si>
  <si>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</si>
  <si>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</si>
  <si>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</si>
  <si>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</si>
  <si>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</si>
  <si>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</si>
  <si>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</si>
  <si>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</si>
  <si>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</si>
  <si>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</si>
  <si>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</si>
  <si>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</si>
  <si>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</si>
  <si>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</si>
  <si>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</si>
  <si>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</si>
  <si>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</si>
  <si>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</si>
  <si>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</si>
  <si>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</si>
  <si>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</si>
  <si>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</si>
  <si>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</si>
  <si>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</si>
  <si>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</si>
  <si>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</si>
  <si>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</si>
  <si>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</si>
  <si>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</si>
  <si>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</si>
  <si>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</si>
  <si>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</si>
  <si>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</si>
  <si>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</si>
  <si>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</si>
  <si>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</si>
  <si>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</si>
  <si>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</si>
  <si>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</si>
  <si>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↓以下、UN若番順に記入する。</t>
    <rPh sb="1" eb="3">
      <t>イカ</t>
    </rPh>
    <rPh sb="6" eb="7">
      <t>ワカ</t>
    </rPh>
    <rPh sb="7" eb="8">
      <t>バン</t>
    </rPh>
    <rPh sb="8" eb="9">
      <t>ジュン</t>
    </rPh>
    <rPh sb="10" eb="12">
      <t>キニュウ</t>
    </rPh>
    <phoneticPr fontId="5"/>
  </si>
  <si>
    <t>ﾌﾘ ｶﾞﾅ</t>
    <phoneticPr fontId="17"/>
  </si>
  <si>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</si>
  <si>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</si>
  <si>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</si>
  <si>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</si>
  <si>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</si>
  <si>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</si>
  <si>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</si>
  <si>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</si>
  <si>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</si>
  <si>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</si>
  <si>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</si>
  <si>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</si>
  <si>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</si>
  <si>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</si>
  <si>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</si>
  <si>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</si>
  <si>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</si>
  <si>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</si>
  <si>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</si>
  <si>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</si>
  <si>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</si>
  <si>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</si>
  <si>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</si>
  <si>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</si>
  <si>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</si>
  <si>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</si>
  <si>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</si>
  <si>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</si>
  <si>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</si>
  <si>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</si>
  <si>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</si>
  <si>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7"/>
  </si>
  <si>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</si>
  <si>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</si>
  <si>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7"/>
  </si>
  <si>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</si>
  <si>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7"/>
  </si>
  <si>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</si>
  <si>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</si>
  <si>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</si>
  <si>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</si>
  <si>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</si>
  <si>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</si>
  <si>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</si>
  <si>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</si>
  <si>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</si>
  <si>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</si>
  <si>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</si>
  <si>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</si>
  <si>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</si>
  <si>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</si>
  <si>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</si>
  <si>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</si>
  <si>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</si>
  <si>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</si>
  <si>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</si>
  <si>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</si>
  <si>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</si>
  <si>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</si>
  <si>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</si>
  <si>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</si>
  <si>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</si>
  <si>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</si>
  <si>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</si>
  <si>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</si>
  <si>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</si>
  <si>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</si>
  <si>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</si>
  <si>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</si>
  <si>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</si>
  <si>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</si>
  <si>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</si>
  <si>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</si>
  <si>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</si>
  <si>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</si>
  <si>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</si>
  <si>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</si>
  <si>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</si>
  <si>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</si>
  <si>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</si>
  <si>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</si>
  <si>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</si>
  <si>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</si>
  <si>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</si>
  <si>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</si>
  <si>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</si>
  <si>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</si>
  <si>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</si>
  <si>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</si>
  <si>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</si>
  <si>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</si>
  <si>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</si>
  <si>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</si>
  <si>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</si>
  <si>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</si>
  <si>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</si>
  <si>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</si>
  <si>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</si>
  <si>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</si>
  <si>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</si>
  <si>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</si>
  <si>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</si>
  <si>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</si>
  <si>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</si>
  <si>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</si>
  <si>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</si>
  <si>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</si>
  <si>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</si>
  <si>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</si>
  <si>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</si>
  <si>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</si>
  <si>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</si>
  <si>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</si>
  <si>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</si>
  <si>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</si>
  <si>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</si>
  <si>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</si>
  <si>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</si>
  <si>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</si>
  <si>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</si>
  <si>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</si>
  <si>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</si>
  <si>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</si>
  <si>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</si>
  <si>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</si>
  <si>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</si>
  <si>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</si>
  <si>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</si>
  <si>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</si>
  <si>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</si>
  <si>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</si>
  <si>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</si>
  <si>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</si>
  <si>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</si>
  <si>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</si>
  <si>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</si>
  <si>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</si>
  <si>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</si>
  <si>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</si>
  <si>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</si>
  <si>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</si>
  <si>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</si>
  <si>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</si>
  <si>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</si>
  <si>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</si>
  <si>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</si>
  <si>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</si>
  <si>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</si>
  <si>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</si>
  <si>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</si>
  <si>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</si>
  <si>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</si>
  <si>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</si>
  <si>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</si>
  <si>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</si>
  <si>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</si>
  <si>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</si>
  <si>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</si>
  <si>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</si>
  <si>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</si>
  <si>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</si>
  <si>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</si>
  <si>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</si>
  <si>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</si>
  <si>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</si>
  <si>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</si>
  <si>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</si>
  <si>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</si>
  <si>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</si>
  <si>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</si>
  <si>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</si>
  <si>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</si>
  <si>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</si>
  <si>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</si>
  <si>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</si>
  <si>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</si>
  <si>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</si>
  <si>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↓以下の94行まで入力事項があります。</t>
    <rPh sb="1" eb="3">
      <t>イカ</t>
    </rPh>
    <rPh sb="6" eb="7">
      <t>ギョウ</t>
    </rPh>
    <rPh sb="9" eb="11">
      <t>ニュウリョク</t>
    </rPh>
    <rPh sb="11" eb="13">
      <t>ジコウ</t>
    </rPh>
    <phoneticPr fontId="5"/>
  </si>
  <si>
    <t>↓以下の74行まで入力事項があります。</t>
    <rPh sb="1" eb="3">
      <t>イカ</t>
    </rPh>
    <rPh sb="6" eb="7">
      <t>ギョウ</t>
    </rPh>
    <rPh sb="9" eb="11">
      <t>ニュウリョク</t>
    </rPh>
    <rPh sb="11" eb="13">
      <t>ジコウ</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</si>
  <si>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</si>
  <si>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</si>
  <si>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</si>
  <si>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</si>
  <si>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34</t>
    <phoneticPr fontId="5" type="Hiragana"/>
  </si>
  <si>
    <t>33</t>
    <phoneticPr fontId="5"/>
  </si>
  <si>
    <t>33</t>
    <phoneticPr fontId="5" type="Hiragana"/>
  </si>
  <si>
    <t>37</t>
    <phoneticPr fontId="5" type="Hiragana"/>
  </si>
  <si>
    <t>38</t>
    <phoneticPr fontId="5" type="Hiragana"/>
  </si>
  <si>
    <t>39</t>
    <phoneticPr fontId="5" type="Hiragana"/>
  </si>
  <si>
    <t>40</t>
    <phoneticPr fontId="5" type="Hiragana"/>
  </si>
  <si>
    <t>41</t>
    <phoneticPr fontId="5" type="Hiragana"/>
  </si>
  <si>
    <t>42</t>
    <phoneticPr fontId="5" type="Hiragana"/>
  </si>
  <si>
    <t>37</t>
    <phoneticPr fontId="5"/>
  </si>
  <si>
    <t>38</t>
    <phoneticPr fontId="5"/>
  </si>
  <si>
    <t>39</t>
    <phoneticPr fontId="5"/>
  </si>
  <si>
    <t>40</t>
    <phoneticPr fontId="5"/>
  </si>
  <si>
    <t>写真</t>
    <rPh sb="0" eb="2">
      <t>シャシン</t>
    </rPh>
    <phoneticPr fontId="5"/>
  </si>
  <si>
    <t>入力項目ははリンクしていません。申込書の記入順に間違いがないよう値(123)でコピペする。</t>
    <rPh sb="0" eb="2">
      <t>ニュウリョク</t>
    </rPh>
    <rPh sb="2" eb="4">
      <t>コウモク</t>
    </rPh>
    <rPh sb="16" eb="19">
      <t>モウシコミショ</t>
    </rPh>
    <rPh sb="20" eb="22">
      <t>キニュウ</t>
    </rPh>
    <rPh sb="22" eb="23">
      <t>ジュン</t>
    </rPh>
    <rPh sb="24" eb="26">
      <t>マチガ</t>
    </rPh>
    <rPh sb="32" eb="33">
      <t>アタイ</t>
    </rPh>
    <phoneticPr fontId="5"/>
  </si>
  <si>
    <t>守備位置</t>
    <rPh sb="0" eb="2">
      <t>シュビ</t>
    </rPh>
    <rPh sb="2" eb="4">
      <t>イチ</t>
    </rPh>
    <phoneticPr fontId="5"/>
  </si>
  <si>
    <t>県名・高校名</t>
    <rPh sb="0" eb="2">
      <t>ケンメイ</t>
    </rPh>
    <rPh sb="3" eb="6">
      <t>コウコウメイ</t>
    </rPh>
    <phoneticPr fontId="5"/>
  </si>
  <si>
    <t>選手がいる場合は、上記にならって入力する。</t>
    <rPh sb="0" eb="2">
      <t>センシュ</t>
    </rPh>
    <rPh sb="5" eb="7">
      <t>バアイ</t>
    </rPh>
    <rPh sb="9" eb="11">
      <t>ジョウキ</t>
    </rPh>
    <rPh sb="16" eb="18">
      <t>ニュウリョク</t>
    </rPh>
    <phoneticPr fontId="5"/>
  </si>
  <si>
    <t>選手がいない場合は、削除して、監督等の行を上げる。</t>
    <rPh sb="0" eb="2">
      <t>センシュ</t>
    </rPh>
    <rPh sb="6" eb="8">
      <t>バアイ</t>
    </rPh>
    <rPh sb="10" eb="12">
      <t>サクジョ</t>
    </rPh>
    <rPh sb="15" eb="17">
      <t>カントク</t>
    </rPh>
    <rPh sb="17" eb="18">
      <t>トウ</t>
    </rPh>
    <rPh sb="19" eb="20">
      <t>ギョウ</t>
    </rPh>
    <rPh sb="21" eb="22">
      <t>ア</t>
    </rPh>
    <phoneticPr fontId="5"/>
  </si>
  <si>
    <t>行を削除した場合は、現在の54行までが印刷範囲なので</t>
    <rPh sb="0" eb="1">
      <t>ギョウ</t>
    </rPh>
    <rPh sb="2" eb="4">
      <t>サクジョ</t>
    </rPh>
    <rPh sb="6" eb="8">
      <t>バアイ</t>
    </rPh>
    <rPh sb="10" eb="12">
      <t>ゲンザイ</t>
    </rPh>
    <rPh sb="15" eb="16">
      <t>ギョウ</t>
    </rPh>
    <rPh sb="19" eb="21">
      <t>インサツ</t>
    </rPh>
    <rPh sb="21" eb="23">
      <t>ハンイ</t>
    </rPh>
    <phoneticPr fontId="5"/>
  </si>
  <si>
    <t>印刷範囲を再設定すること。</t>
    <rPh sb="0" eb="2">
      <t>インサツ</t>
    </rPh>
    <rPh sb="2" eb="4">
      <t>ハンイ</t>
    </rPh>
    <rPh sb="5" eb="8">
      <t>サイセッテイ</t>
    </rPh>
    <phoneticPr fontId="5"/>
  </si>
  <si>
    <t>スペースができた場合は、写真やテキストを入れる。</t>
    <rPh sb="8" eb="10">
      <t>バアイ</t>
    </rPh>
    <rPh sb="12" eb="14">
      <t>シャシン</t>
    </rPh>
    <rPh sb="20" eb="21">
      <t>イ</t>
    </rPh>
    <phoneticPr fontId="5"/>
  </si>
  <si>
    <t>ラインのカラーをスクールカラーなどに変更することは可</t>
    <rPh sb="18" eb="20">
      <t>ヘンコウ</t>
    </rPh>
    <rPh sb="25" eb="26">
      <t>カ</t>
    </rPh>
    <phoneticPr fontId="5"/>
  </si>
  <si>
    <t>←変更可</t>
    <rPh sb="1" eb="3">
      <t>ヘンコウ</t>
    </rPh>
    <rPh sb="3" eb="4">
      <t>カ</t>
    </rPh>
    <phoneticPr fontId="5"/>
  </si>
  <si>
    <t>この行が最下段にくるようにする。</t>
    <phoneticPr fontId="73"/>
  </si>
  <si>
    <t>印刷範囲はこの行まで</t>
    <rPh sb="0" eb="2">
      <t>インサツ</t>
    </rPh>
    <rPh sb="2" eb="4">
      <t>ハンイ</t>
    </rPh>
    <rPh sb="7" eb="8">
      <t>ギョウ</t>
    </rPh>
    <phoneticPr fontId="5"/>
  </si>
  <si>
    <t>←№欄は、正規登録者末尾数字の次数字から記入すること。</t>
    <rPh sb="2" eb="3">
      <t>ラン</t>
    </rPh>
    <rPh sb="5" eb="7">
      <t>セイキ</t>
    </rPh>
    <rPh sb="7" eb="10">
      <t>トウロクシャ</t>
    </rPh>
    <rPh sb="10" eb="12">
      <t>マツビ</t>
    </rPh>
    <rPh sb="12" eb="14">
      <t>スウジ</t>
    </rPh>
    <rPh sb="15" eb="16">
      <t>ジ</t>
    </rPh>
    <rPh sb="16" eb="18">
      <t>スウジ</t>
    </rPh>
    <rPh sb="20" eb="22">
      <t>キニュウ</t>
    </rPh>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</si>
  <si>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</si>
  <si>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</si>
  <si>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</si>
  <si>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</si>
  <si>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</si>
  <si>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</si>
  <si>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</si>
  <si>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</si>
  <si>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</si>
  <si>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</si>
  <si>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</si>
  <si>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</si>
  <si>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</si>
  <si>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</si>
  <si>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
  </si>
  <si>
    <t>口座番号</t>
    <rPh sb="0" eb="2">
      <t>コウザ</t>
    </rPh>
    <rPh sb="2" eb="4">
      <t>バンゴウ</t>
    </rPh>
    <phoneticPr fontId="5"/>
  </si>
  <si>
    <t>口座名義(カタカナ)</t>
    <rPh sb="0" eb="2">
      <t>コウザ</t>
    </rPh>
    <rPh sb="2" eb="4">
      <t>メイギ</t>
    </rPh>
    <phoneticPr fontId="5"/>
  </si>
  <si>
    <t>支店番号</t>
    <rPh sb="0" eb="2">
      <t>シテン</t>
    </rPh>
    <rPh sb="2" eb="4">
      <t>バンゴウ</t>
    </rPh>
    <phoneticPr fontId="5"/>
  </si>
  <si>
    <t>支店名</t>
    <rPh sb="0" eb="3">
      <t>シテンメイ</t>
    </rPh>
    <phoneticPr fontId="5"/>
  </si>
  <si>
    <t>金融機関名</t>
    <rPh sb="0" eb="2">
      <t>キンユウ</t>
    </rPh>
    <rPh sb="2" eb="5">
      <t>キカンメイ</t>
    </rPh>
    <phoneticPr fontId="5"/>
  </si>
  <si>
    <t>チーム代表口座</t>
    <rPh sb="3" eb="5">
      <t>ダイヒョウ</t>
    </rPh>
    <rPh sb="5" eb="7">
      <t>コウザ</t>
    </rPh>
    <phoneticPr fontId="5"/>
  </si>
  <si>
    <t>←共有設定すること。gmailが望ましい。</t>
    <rPh sb="1" eb="3">
      <t>キョウユウ</t>
    </rPh>
    <rPh sb="3" eb="5">
      <t>セッテイ</t>
    </rPh>
    <rPh sb="16" eb="17">
      <t>ノゾ</t>
    </rPh>
    <phoneticPr fontId="5"/>
  </si>
  <si>
    <t>グーグルドライブ共有アドレス</t>
    <rPh sb="8" eb="10">
      <t>キョウユウ</t>
    </rPh>
    <phoneticPr fontId="5"/>
  </si>
  <si>
    <t>↓記入事項は35行以下にあります。</t>
    <rPh sb="1" eb="3">
      <t>キニュウ</t>
    </rPh>
    <rPh sb="3" eb="5">
      <t>ジコウ</t>
    </rPh>
    <rPh sb="8" eb="9">
      <t>ギョウ</t>
    </rPh>
    <rPh sb="9" eb="11">
      <t>イカ</t>
    </rPh>
    <phoneticPr fontId="5"/>
  </si>
  <si>
    <t>E-mailアドレス</t>
  </si>
  <si>
    <t>TEL</t>
  </si>
  <si>
    <t>最寄り駅</t>
  </si>
  <si>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</si>
  <si>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</si>
  <si>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</si>
  <si>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</si>
  <si>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←省略しない。通帳に書かれているもの</t>
    <rPh sb="1" eb="3">
      <t>ショウリャク</t>
    </rPh>
    <rPh sb="7" eb="9">
      <t>ツウチョウ</t>
    </rPh>
    <rPh sb="10" eb="11">
      <t>カ</t>
    </rPh>
    <phoneticPr fontId="5"/>
  </si>
  <si>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</si>
  <si>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</si>
  <si>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</si>
  <si>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このシートは保護されていません。写真を貼り付ける行の書式は一切変更しないこと！</t>
    <rPh sb="6" eb="8">
      <t>ホゴ</t>
    </rPh>
    <rPh sb="16" eb="18">
      <t>シャシン</t>
    </rPh>
    <rPh sb="19" eb="20">
      <t>ハ</t>
    </rPh>
    <rPh sb="21" eb="22">
      <t>ツ</t>
    </rPh>
    <rPh sb="24" eb="25">
      <t>ギョウ</t>
    </rPh>
    <rPh sb="26" eb="28">
      <t>ショシキ</t>
    </rPh>
    <rPh sb="29" eb="31">
      <t>イッサイ</t>
    </rPh>
    <rPh sb="31" eb="33">
      <t>ヘンコウ</t>
    </rPh>
    <phoneticPr fontId="5"/>
  </si>
  <si>
    <t>県・高校名</t>
    <rPh sb="0" eb="1">
      <t>ケン</t>
    </rPh>
    <rPh sb="2" eb="5">
      <t>コウコウメイ</t>
    </rPh>
    <phoneticPr fontId="5"/>
  </si>
  <si>
    <t>3</t>
    <phoneticPr fontId="73"/>
  </si>
  <si>
    <t>※個人登録期限日以降の追加登録は、学連選手登録票と日本協会登録用紙に赤字で記入して提出し、このシートは使用しないこと。。</t>
    <rPh sb="1" eb="3">
      <t>コジン</t>
    </rPh>
    <rPh sb="3" eb="5">
      <t>トウロク</t>
    </rPh>
    <rPh sb="5" eb="7">
      <t>キゲン</t>
    </rPh>
    <rPh sb="7" eb="10">
      <t>ニチイコウ</t>
    </rPh>
    <rPh sb="11" eb="15">
      <t>ツイカトウロク</t>
    </rPh>
    <rPh sb="17" eb="19">
      <t>ガクレン</t>
    </rPh>
    <rPh sb="19" eb="21">
      <t>センシュ</t>
    </rPh>
    <rPh sb="21" eb="24">
      <t>トウロクヒョウ</t>
    </rPh>
    <rPh sb="25" eb="27">
      <t>ニホン</t>
    </rPh>
    <rPh sb="27" eb="29">
      <t>キョウカイ</t>
    </rPh>
    <rPh sb="29" eb="31">
      <t>トウロク</t>
    </rPh>
    <rPh sb="31" eb="33">
      <t>ヨウシ</t>
    </rPh>
    <rPh sb="34" eb="36">
      <t>アカジ</t>
    </rPh>
    <rPh sb="37" eb="39">
      <t>キニュウ</t>
    </rPh>
    <rPh sb="41" eb="43">
      <t>テイシュツ</t>
    </rPh>
    <rPh sb="51" eb="53">
      <t>シヨウ</t>
    </rPh>
    <phoneticPr fontId="9"/>
  </si>
  <si>
    <t>電話番号</t>
    <rPh sb="0" eb="2">
      <t>デンワ</t>
    </rPh>
    <rPh sb="2" eb="4">
      <t>バンゴウ</t>
    </rPh>
    <phoneticPr fontId="5"/>
  </si>
  <si>
    <t>←学連から振り込む口座です。</t>
    <rPh sb="1" eb="3">
      <t>ガクレン</t>
    </rPh>
    <rPh sb="5" eb="6">
      <t>フ</t>
    </rPh>
    <rPh sb="7" eb="8">
      <t>コ</t>
    </rPh>
    <rPh sb="9" eb="11">
      <t>コウザ</t>
    </rPh>
    <phoneticPr fontId="5"/>
  </si>
  <si>
    <t>預金種別</t>
    <rPh sb="0" eb="2">
      <t>ヨキン</t>
    </rPh>
    <rPh sb="2" eb="4">
      <t>シュベツ</t>
    </rPh>
    <phoneticPr fontId="5"/>
  </si>
  <si>
    <t>←口座種別。不要なものを削除。</t>
    <rPh sb="1" eb="3">
      <t>コウザ</t>
    </rPh>
    <rPh sb="3" eb="5">
      <t>シュベツ</t>
    </rPh>
    <rPh sb="6" eb="8">
      <t>フヨウ</t>
    </rPh>
    <rPh sb="12" eb="14">
      <t>サクジョ</t>
    </rPh>
    <phoneticPr fontId="5"/>
  </si>
  <si>
    <t>※以下の情報は印刷されません。</t>
    <rPh sb="1" eb="3">
      <t>イカ</t>
    </rPh>
    <rPh sb="4" eb="6">
      <t>ジョウホウ</t>
    </rPh>
    <rPh sb="7" eb="9">
      <t>インサツ</t>
    </rPh>
    <phoneticPr fontId="5"/>
  </si>
  <si>
    <t>連絡責任者：</t>
    <rPh sb="0" eb="2">
      <t>レンラク</t>
    </rPh>
    <rPh sb="2" eb="5">
      <t>セキニンシャ</t>
    </rPh>
    <phoneticPr fontId="5"/>
  </si>
  <si>
    <t>※本参加申込書に記載された個人情報は、大会プログラム作成に利用いたしますことにご承知おきください。</t>
    <phoneticPr fontId="5"/>
  </si>
  <si>
    <t>上記のチームは</t>
    <rPh sb="0" eb="2">
      <t>ジョウキ</t>
    </rPh>
    <phoneticPr fontId="5"/>
  </si>
  <si>
    <t>に出場いたしたく、参加を申し込みます。</t>
  </si>
  <si>
    <t>←月日　責任者名を記入　</t>
    <rPh sb="1" eb="3">
      <t>ガッピ</t>
    </rPh>
    <rPh sb="4" eb="7">
      <t>セキニンシャ</t>
    </rPh>
    <rPh sb="7" eb="8">
      <t>メイ</t>
    </rPh>
    <rPh sb="9" eb="11">
      <t>キニュウ</t>
    </rPh>
    <phoneticPr fontId="5"/>
  </si>
  <si>
    <t>フリガナ</t>
    <phoneticPr fontId="5"/>
  </si>
  <si>
    <t>※振込先：</t>
    <rPh sb="1" eb="4">
      <t>フリコミサキ</t>
    </rPh>
    <phoneticPr fontId="5"/>
  </si>
  <si>
    <t>E-mail</t>
    <phoneticPr fontId="5"/>
  </si>
  <si>
    <r>
      <t>全日本大学ソフトボール連盟　</t>
    </r>
    <r>
      <rPr>
        <b/>
        <sz val="12"/>
        <color rgb="FFFF0000"/>
        <rFont val="ＭＳ 明朝"/>
        <family val="1"/>
        <charset val="128"/>
      </rPr>
      <t>追加</t>
    </r>
    <r>
      <rPr>
        <sz val="12"/>
        <rFont val="ＭＳ 明朝"/>
        <family val="1"/>
        <charset val="128"/>
      </rPr>
      <t>個人登録料</t>
    </r>
    <rPh sb="0" eb="13">
      <t>ゼン</t>
    </rPh>
    <rPh sb="14" eb="16">
      <t>ツイカ</t>
    </rPh>
    <rPh sb="16" eb="18">
      <t>コジン</t>
    </rPh>
    <rPh sb="18" eb="21">
      <t>トウロクリョウ</t>
    </rPh>
    <phoneticPr fontId="5"/>
  </si>
  <si>
    <t>学部</t>
    <rPh sb="0" eb="2">
      <t>ガクブ</t>
    </rPh>
    <phoneticPr fontId="5"/>
  </si>
  <si>
    <t>出身校</t>
    <rPh sb="0" eb="3">
      <t>シュッシンコウ</t>
    </rPh>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</si>
  <si>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</si>
  <si>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</si>
  <si>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</si>
  <si>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83"/>
  </si>
  <si>
    <t>所属支部協会</t>
    <phoneticPr fontId="83"/>
  </si>
  <si>
    <t xml:space="preserve">      ソフトボール協会</t>
    <rPh sb="12" eb="14">
      <t>キョウカイ</t>
    </rPh>
    <phoneticPr fontId="83"/>
  </si>
  <si>
    <t>印</t>
  </si>
  <si>
    <t>　所属支部</t>
    <phoneticPr fontId="83"/>
  </si>
  <si>
    <t>会長 　</t>
    <rPh sb="0" eb="1">
      <t>カイ</t>
    </rPh>
    <rPh sb="1" eb="2">
      <t>チョウ</t>
    </rPh>
    <phoneticPr fontId="83"/>
  </si>
  <si>
    <t>　種別</t>
    <phoneticPr fontId="83"/>
  </si>
  <si>
    <t>　チーム名</t>
    <phoneticPr fontId="83"/>
  </si>
  <si>
    <t>　チーム所在地</t>
    <phoneticPr fontId="83"/>
  </si>
  <si>
    <t>　チーム代表者</t>
    <phoneticPr fontId="83"/>
  </si>
  <si>
    <t>　監督氏名</t>
    <rPh sb="3" eb="5">
      <t>シメイ</t>
    </rPh>
    <phoneticPr fontId="83"/>
  </si>
  <si>
    <t>選手氏名</t>
    <phoneticPr fontId="83"/>
  </si>
  <si>
    <t>生年月日</t>
    <phoneticPr fontId="83"/>
  </si>
  <si>
    <t>　学校名 (学年)</t>
    <rPh sb="6" eb="8">
      <t>ガクネン</t>
    </rPh>
    <phoneticPr fontId="83"/>
  </si>
  <si>
    <t>　　現住所</t>
    <phoneticPr fontId="83"/>
  </si>
  <si>
    <t>(監督・コーチ)</t>
    <phoneticPr fontId="83"/>
  </si>
  <si>
    <t>※  ＵＮはユニフォームナンバー</t>
    <phoneticPr fontId="83"/>
  </si>
  <si>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83"/>
  </si>
  <si>
    <t>北海道東北地区大学ソフトボール連盟</t>
    <rPh sb="0" eb="3">
      <t>ホッカイドウ</t>
    </rPh>
    <rPh sb="3" eb="5">
      <t>トウホク</t>
    </rPh>
    <rPh sb="7" eb="9">
      <t>ダイガク</t>
    </rPh>
    <rPh sb="15" eb="17">
      <t>レンメイ</t>
    </rPh>
    <phoneticPr fontId="5"/>
  </si>
  <si>
    <t>北信越地区大学ソフトボール連盟</t>
    <rPh sb="0" eb="3">
      <t>ホクシンエツ</t>
    </rPh>
    <phoneticPr fontId="5"/>
  </si>
  <si>
    <t>東海地区大学ソフトボール連盟</t>
    <rPh sb="0" eb="2">
      <t>トウカイ</t>
    </rPh>
    <phoneticPr fontId="5"/>
  </si>
  <si>
    <t>関西学生ソフトボール連盟</t>
    <rPh sb="0" eb="2">
      <t>カンサイ</t>
    </rPh>
    <rPh sb="2" eb="4">
      <t>ガクセイ</t>
    </rPh>
    <phoneticPr fontId="5"/>
  </si>
  <si>
    <t>中国地区大学ソフトボール連盟</t>
    <rPh sb="0" eb="2">
      <t>チュウゴク</t>
    </rPh>
    <rPh sb="2" eb="4">
      <t>チク</t>
    </rPh>
    <phoneticPr fontId="5"/>
  </si>
  <si>
    <t>四国地区大学ソフトボール連盟</t>
    <rPh sb="0" eb="2">
      <t>シコク</t>
    </rPh>
    <phoneticPr fontId="5"/>
  </si>
  <si>
    <t>九州地区大学ソフトボール連盟</t>
    <rPh sb="0" eb="2">
      <t>キュウシュウ</t>
    </rPh>
    <phoneticPr fontId="5"/>
  </si>
  <si>
    <t>←AO列10～13行の○を適切な文字に修正､もしくは大会名を空欄に記入してから男女の大会名を選択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</si>
  <si>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←宛先を修正記入</t>
    <rPh sb="1" eb="3">
      <t>アテサキ</t>
    </rPh>
    <rPh sb="4" eb="6">
      <t>シュウセイ</t>
    </rPh>
    <rPh sb="6" eb="8">
      <t>キニュウ</t>
    </rPh>
    <phoneticPr fontId="5"/>
  </si>
  <si>
    <t>←全てのセルにを記入　</t>
    <rPh sb="1" eb="2">
      <t>スベ</t>
    </rPh>
    <rPh sb="8" eb="10">
      <t>キニュウ</t>
    </rPh>
    <phoneticPr fontId="5"/>
  </si>
  <si>
    <t>←地区連盟を修正記入</t>
    <rPh sb="1" eb="3">
      <t>チク</t>
    </rPh>
    <rPh sb="3" eb="5">
      <t>レンメイ</t>
    </rPh>
    <rPh sb="6" eb="10">
      <t>シュウセイキニュウ</t>
    </rPh>
    <phoneticPr fontId="5"/>
  </si>
  <si>
    <t>このシートは、大会参加申込期限後に「正規登録者」があり、大会参加申込書（プログラム原稿）</t>
    <rPh sb="9" eb="11">
      <t>サンカ</t>
    </rPh>
    <rPh sb="13" eb="15">
      <t>キゲン</t>
    </rPh>
    <rPh sb="41" eb="43">
      <t>ゲンコウ</t>
    </rPh>
    <phoneticPr fontId="5"/>
  </si>
  <si>
    <t>に記載できなかった選手等がある場合のみに使用します。</t>
    <rPh sb="9" eb="11">
      <t>センシュ</t>
    </rPh>
    <rPh sb="11" eb="12">
      <t>トウ</t>
    </rPh>
    <phoneticPr fontId="5"/>
  </si>
  <si>
    <t>※追加登録が認められている大会において、大会参加申込書・プログラムに記載されていない選手を　追加登録する場合や、プログラム記載事項の修正に利用します。
※全日本大学ソフトボール連盟個人登録、日本ソフトボール協会個人登録の手続きが完了していることを確認してください。</t>
    <rPh sb="1" eb="3">
      <t>ツイカ</t>
    </rPh>
    <rPh sb="3" eb="5">
      <t>トウロク</t>
    </rPh>
    <rPh sb="6" eb="7">
      <t>ミト</t>
    </rPh>
    <rPh sb="13" eb="15">
      <t>タイカイ</t>
    </rPh>
    <rPh sb="20" eb="22">
      <t>タイカイ</t>
    </rPh>
    <rPh sb="22" eb="24">
      <t>サンカ</t>
    </rPh>
    <rPh sb="24" eb="27">
      <t>モウシコミショ</t>
    </rPh>
    <rPh sb="34" eb="36">
      <t>キサイ</t>
    </rPh>
    <rPh sb="42" eb="44">
      <t>センシュ</t>
    </rPh>
    <rPh sb="46" eb="48">
      <t>ツイカ</t>
    </rPh>
    <rPh sb="48" eb="50">
      <t>トウロク</t>
    </rPh>
    <rPh sb="52" eb="54">
      <t>バアイ</t>
    </rPh>
    <rPh sb="61" eb="63">
      <t>キサイ</t>
    </rPh>
    <rPh sb="63" eb="65">
      <t>ジコウ</t>
    </rPh>
    <rPh sb="66" eb="68">
      <t>シュウセイ</t>
    </rPh>
    <rPh sb="69" eb="71">
      <t>リヨウ</t>
    </rPh>
    <rPh sb="77" eb="82">
      <t>ゼンニホンダイガク</t>
    </rPh>
    <rPh sb="88" eb="90">
      <t>レンメイ</t>
    </rPh>
    <rPh sb="90" eb="92">
      <t>コジン</t>
    </rPh>
    <rPh sb="92" eb="94">
      <t>トウロク</t>
    </rPh>
    <rPh sb="95" eb="97">
      <t>ニホン</t>
    </rPh>
    <rPh sb="103" eb="105">
      <t>キョウカイ</t>
    </rPh>
    <rPh sb="105" eb="107">
      <t>コジン</t>
    </rPh>
    <rPh sb="107" eb="109">
      <t>トウロク</t>
    </rPh>
    <rPh sb="110" eb="112">
      <t>テツヅ</t>
    </rPh>
    <rPh sb="114" eb="116">
      <t>カンリョウ</t>
    </rPh>
    <rPh sb="123" eb="125">
      <t>カクニン</t>
    </rPh>
    <phoneticPr fontId="9"/>
  </si>
  <si>
    <t>　変更・追加でない場合は表示を削除してください。</t>
    <phoneticPr fontId="5"/>
  </si>
  <si>
    <t>　※参加申込期限より登録期限が遅い場合、並びに追加登録が認められた場合にのみ使用する。</t>
    <rPh sb="2" eb="4">
      <t>サンカ</t>
    </rPh>
    <rPh sb="4" eb="6">
      <t>モウシコミ</t>
    </rPh>
    <rPh sb="6" eb="8">
      <t>キゲン</t>
    </rPh>
    <rPh sb="10" eb="12">
      <t>トウロク</t>
    </rPh>
    <rPh sb="12" eb="14">
      <t>キゲン</t>
    </rPh>
    <rPh sb="15" eb="16">
      <t>オソ</t>
    </rPh>
    <rPh sb="17" eb="19">
      <t>バアイ</t>
    </rPh>
    <rPh sb="20" eb="21">
      <t>ナラ</t>
    </rPh>
    <rPh sb="23" eb="25">
      <t>ツイカ</t>
    </rPh>
    <rPh sb="25" eb="27">
      <t>トウロク</t>
    </rPh>
    <rPh sb="28" eb="29">
      <t>ミト</t>
    </rPh>
    <rPh sb="33" eb="35">
      <t>バアイ</t>
    </rPh>
    <rPh sb="38" eb="40">
      <t>シヨウ</t>
    </rPh>
    <phoneticPr fontId="5"/>
  </si>
  <si>
    <t>追加した選手の登録情報を以下に記載すること</t>
    <rPh sb="0" eb="2">
      <t>ツイカ</t>
    </rPh>
    <rPh sb="4" eb="6">
      <t>センシュ</t>
    </rPh>
    <rPh sb="7" eb="9">
      <t>トウロク</t>
    </rPh>
    <rPh sb="9" eb="11">
      <t>ジョウホウ</t>
    </rPh>
    <rPh sb="12" eb="14">
      <t>イカ</t>
    </rPh>
    <rPh sb="15" eb="17">
      <t>キサイ</t>
    </rPh>
    <phoneticPr fontId="5"/>
  </si>
  <si>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</si>
  <si>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</si>
  <si>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</si>
  <si>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←新チームで役員が変更となった場合は直接入力する。</t>
    <rPh sb="1" eb="2">
      <t>シン</t>
    </rPh>
    <rPh sb="6" eb="8">
      <t>ヤクイン</t>
    </rPh>
    <rPh sb="9" eb="11">
      <t>ヘンコウ</t>
    </rPh>
    <rPh sb="15" eb="17">
      <t>バアイ</t>
    </rPh>
    <rPh sb="18" eb="20">
      <t>チョクセツ</t>
    </rPh>
    <rPh sb="20" eb="22">
      <t>ニュウリョク</t>
    </rPh>
    <phoneticPr fontId="5"/>
  </si>
  <si>
    <t>←合計金額と振込金額は必ず一致していること。</t>
    <rPh sb="2" eb="6">
      <t>ゴウケイキンガク</t>
    </rPh>
    <rPh sb="7" eb="11">
      <t>フリコミキンガク</t>
    </rPh>
    <rPh sb="12" eb="13">
      <t>カナラ</t>
    </rPh>
    <rPh sb="14" eb="16">
      <t>イッチ</t>
    </rPh>
    <phoneticPr fontId="5"/>
  </si>
  <si>
    <t>←大学名で男女を含めて12文字以内の略称、</t>
    <rPh sb="1" eb="4">
      <t>ダイガクメイ</t>
    </rPh>
    <rPh sb="5" eb="7">
      <t>ダンジョ</t>
    </rPh>
    <rPh sb="8" eb="9">
      <t>フク</t>
    </rPh>
    <rPh sb="13" eb="15">
      <t>モジ</t>
    </rPh>
    <rPh sb="15" eb="17">
      <t>イナイ</t>
    </rPh>
    <rPh sb="18" eb="20">
      <t>リャクショウ</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</si>
  <si>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</si>
  <si>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</si>
  <si>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</si>
  <si>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</si>
  <si>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</si>
  <si>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←地区を選択する</t>
    <rPh sb="1" eb="3">
      <t>チク</t>
    </rPh>
    <rPh sb="4" eb="6">
      <t>センタク</t>
    </rPh>
    <phoneticPr fontId="5"/>
  </si>
  <si>
    <t>←口座番号は７桁　６桁以下の場合は先頭に０を記入する。</t>
    <rPh sb="1" eb="3">
      <t>コウザ</t>
    </rPh>
    <rPh sb="3" eb="5">
      <t>バンゴウ</t>
    </rPh>
    <rPh sb="7" eb="8">
      <t>ケタ</t>
    </rPh>
    <rPh sb="10" eb="11">
      <t>ケタ</t>
    </rPh>
    <rPh sb="11" eb="13">
      <t>イカ</t>
    </rPh>
    <rPh sb="14" eb="16">
      <t>バアイ</t>
    </rPh>
    <rPh sb="17" eb="19">
      <t>セントウ</t>
    </rPh>
    <rPh sb="22" eb="24">
      <t>キニュウ</t>
    </rPh>
    <phoneticPr fontId="5"/>
  </si>
  <si>
    <t>コーチ１</t>
  </si>
  <si>
    <t>コーチ２</t>
  </si>
  <si>
    <t>コーチ３</t>
  </si>
  <si>
    <t>←地区を選択する（地区によってはこの用紙が不要な場合もある。）</t>
    <rPh sb="1" eb="3">
      <t>チク</t>
    </rPh>
    <rPh sb="4" eb="6">
      <t>センタク</t>
    </rPh>
    <rPh sb="9" eb="11">
      <t>チク</t>
    </rPh>
    <rPh sb="18" eb="20">
      <t>ヨウシ</t>
    </rPh>
    <rPh sb="21" eb="23">
      <t>フヨウ</t>
    </rPh>
    <rPh sb="24" eb="26">
      <t>バアイ</t>
    </rPh>
    <phoneticPr fontId="5"/>
  </si>
  <si>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</si>
  <si>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</si>
  <si>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</si>
  <si>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</si>
  <si>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</si>
  <si>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</si>
  <si>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</si>
  <si>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</si>
  <si>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</si>
  <si>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</si>
  <si>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</si>
  <si>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</si>
  <si>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</si>
  <si>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</si>
  <si>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</si>
  <si>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</si>
  <si>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</si>
  <si>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</si>
  <si>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</si>
  <si>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</si>
  <si>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</si>
  <si>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</si>
  <si>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</si>
  <si>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</si>
  <si>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</si>
  <si>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</si>
  <si>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</si>
  <si>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</si>
  <si>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r>
      <t>全日本学連及び北海道東北地区大学ソフトボール連盟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ホッカイドウ</t>
    </rPh>
    <rPh sb="10" eb="12">
      <t>トウホク</t>
    </rPh>
    <rPh sb="12" eb="14">
      <t>チク</t>
    </rPh>
    <rPh sb="14" eb="16">
      <t>ダイガク</t>
    </rPh>
    <rPh sb="22" eb="24">
      <t>レンメイ</t>
    </rPh>
    <rPh sb="33" eb="35">
      <t>フリコミ</t>
    </rPh>
    <rPh sb="35" eb="38">
      <t>メイサイヒョウ</t>
    </rPh>
    <phoneticPr fontId="5"/>
  </si>
  <si>
    <r>
      <t>全日本学連及び関東学生ソフトボール連盟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カントウ</t>
    </rPh>
    <rPh sb="9" eb="11">
      <t>ガクセイ</t>
    </rPh>
    <rPh sb="17" eb="19">
      <t>レンメイ</t>
    </rPh>
    <rPh sb="28" eb="30">
      <t>フリコミ</t>
    </rPh>
    <rPh sb="30" eb="33">
      <t>メイサイヒョウ</t>
    </rPh>
    <phoneticPr fontId="5"/>
  </si>
  <si>
    <r>
      <t>全日本学連及び北信越地区大学ソフトボール連盟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ホクシンエツ</t>
    </rPh>
    <rPh sb="10" eb="12">
      <t>チク</t>
    </rPh>
    <rPh sb="12" eb="14">
      <t>ダイガク</t>
    </rPh>
    <rPh sb="20" eb="22">
      <t>レンメイフリコミメイサイヒョウ</t>
    </rPh>
    <phoneticPr fontId="5"/>
  </si>
  <si>
    <r>
      <t>全日本学連及び東京都大学ソフトボール連盟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トウキョウ</t>
    </rPh>
    <rPh sb="9" eb="10">
      <t>ト</t>
    </rPh>
    <rPh sb="10" eb="12">
      <t>ダイガク</t>
    </rPh>
    <rPh sb="18" eb="20">
      <t>レンメイフリコミメイサイヒョウ</t>
    </rPh>
    <phoneticPr fontId="5"/>
  </si>
  <si>
    <r>
      <t>全日本学連及び東海地区大学ソフトボール連盟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トウカイ</t>
    </rPh>
    <rPh sb="9" eb="11">
      <t>チク</t>
    </rPh>
    <rPh sb="11" eb="13">
      <t>ダイガク</t>
    </rPh>
    <rPh sb="19" eb="21">
      <t>レンメイフリコミメイサイヒョウ</t>
    </rPh>
    <phoneticPr fontId="5"/>
  </si>
  <si>
    <r>
      <t>全日本学連及び関西学生ソフトボール連盟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カンサイ</t>
    </rPh>
    <rPh sb="9" eb="11">
      <t>ガクセイ</t>
    </rPh>
    <rPh sb="17" eb="19">
      <t>レンメイ</t>
    </rPh>
    <rPh sb="28" eb="30">
      <t>フリコミ</t>
    </rPh>
    <rPh sb="30" eb="33">
      <t>メイサイヒョウ</t>
    </rPh>
    <phoneticPr fontId="5"/>
  </si>
  <si>
    <r>
      <t>全日本学連及び中国地区大学ソフトボール連盟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チュウゴク</t>
    </rPh>
    <rPh sb="9" eb="11">
      <t>チク</t>
    </rPh>
    <rPh sb="11" eb="13">
      <t>ダイガク</t>
    </rPh>
    <rPh sb="19" eb="21">
      <t>レンメイフリコミメイサイヒョウ</t>
    </rPh>
    <phoneticPr fontId="5"/>
  </si>
  <si>
    <r>
      <t>全日本学連及び四国地区大学ソフトボール連盟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シコク</t>
    </rPh>
    <rPh sb="9" eb="11">
      <t>チク</t>
    </rPh>
    <rPh sb="11" eb="13">
      <t>ダイガク</t>
    </rPh>
    <rPh sb="19" eb="21">
      <t>レンメイ</t>
    </rPh>
    <rPh sb="30" eb="32">
      <t>フリコミ</t>
    </rPh>
    <rPh sb="32" eb="35">
      <t>メイサイヒョウ</t>
    </rPh>
    <phoneticPr fontId="5"/>
  </si>
  <si>
    <r>
      <t>全日本学連及び九州地区大学ソフトボール連盟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キュウシュウ</t>
    </rPh>
    <rPh sb="9" eb="11">
      <t>チク</t>
    </rPh>
    <rPh sb="11" eb="13">
      <t>ダイガク</t>
    </rPh>
    <rPh sb="19" eb="21">
      <t>レンメイフリコミメイサイヒョウ</t>
    </rPh>
    <phoneticPr fontId="5"/>
  </si>
  <si>
    <t>北信越地区大学ソフトボール連盟チーム登録料</t>
    <rPh sb="0" eb="3">
      <t>ホクシンエツ</t>
    </rPh>
    <rPh sb="3" eb="5">
      <t>チク</t>
    </rPh>
    <rPh sb="5" eb="7">
      <t>ダイガクトウロクリョウレンメイ</t>
    </rPh>
    <phoneticPr fontId="5"/>
  </si>
  <si>
    <r>
      <t>北海道東北地区大学ソフトボール連盟</t>
    </r>
    <r>
      <rPr>
        <b/>
        <sz val="12"/>
        <color rgb="FFFF0000"/>
        <rFont val="ＭＳ 明朝"/>
        <family val="1"/>
        <charset val="128"/>
      </rPr>
      <t>追加</t>
    </r>
    <r>
      <rPr>
        <sz val="12"/>
        <rFont val="ＭＳ 明朝"/>
        <family val="1"/>
        <charset val="128"/>
      </rPr>
      <t>個人登録料</t>
    </r>
    <rPh sb="0" eb="3">
      <t>ホッカイドウ</t>
    </rPh>
    <rPh sb="3" eb="5">
      <t>トウホク</t>
    </rPh>
    <rPh sb="5" eb="7">
      <t>チク</t>
    </rPh>
    <rPh sb="7" eb="9">
      <t>ダイガク</t>
    </rPh>
    <rPh sb="15" eb="17">
      <t>レンメイ</t>
    </rPh>
    <rPh sb="21" eb="24">
      <t>トウロクリョウ</t>
    </rPh>
    <phoneticPr fontId="5"/>
  </si>
  <si>
    <r>
      <t>関東学生ソフトボール連盟</t>
    </r>
    <r>
      <rPr>
        <b/>
        <sz val="12"/>
        <color rgb="FFFF0000"/>
        <rFont val="ＭＳ 明朝"/>
        <family val="1"/>
        <charset val="128"/>
      </rPr>
      <t>追加</t>
    </r>
    <r>
      <rPr>
        <sz val="12"/>
        <rFont val="ＭＳ 明朝"/>
        <family val="1"/>
        <charset val="128"/>
      </rPr>
      <t>個人登録料</t>
    </r>
    <rPh sb="0" eb="2">
      <t>カントウ</t>
    </rPh>
    <rPh sb="2" eb="4">
      <t>ガクセイトウロクリョウレンメイ</t>
    </rPh>
    <phoneticPr fontId="5"/>
  </si>
  <si>
    <r>
      <t>北信越地区大学ソフトボール連盟</t>
    </r>
    <r>
      <rPr>
        <b/>
        <sz val="12"/>
        <color rgb="FFFF0000"/>
        <rFont val="ＭＳ 明朝"/>
        <family val="1"/>
        <charset val="128"/>
      </rPr>
      <t>追加</t>
    </r>
    <r>
      <rPr>
        <sz val="12"/>
        <rFont val="ＭＳ 明朝"/>
        <family val="1"/>
        <charset val="128"/>
      </rPr>
      <t>登録料</t>
    </r>
    <rPh sb="0" eb="3">
      <t>ホクシンエツ</t>
    </rPh>
    <rPh sb="3" eb="5">
      <t>チク</t>
    </rPh>
    <rPh sb="5" eb="7">
      <t>ダイガクトウロクリョウレンメイ</t>
    </rPh>
    <phoneticPr fontId="5"/>
  </si>
  <si>
    <r>
      <t>東京都大学ソフトボール連盟</t>
    </r>
    <r>
      <rPr>
        <b/>
        <sz val="12"/>
        <color rgb="FFFF0000"/>
        <rFont val="ＭＳ 明朝"/>
        <family val="1"/>
        <charset val="128"/>
      </rPr>
      <t>追加</t>
    </r>
    <r>
      <rPr>
        <sz val="12"/>
        <rFont val="ＭＳ 明朝"/>
        <family val="1"/>
        <charset val="128"/>
      </rPr>
      <t>個人登録料</t>
    </r>
    <rPh sb="0" eb="2">
      <t>トウキョウ</t>
    </rPh>
    <rPh sb="2" eb="3">
      <t>ト</t>
    </rPh>
    <rPh sb="3" eb="5">
      <t>ダイガク</t>
    </rPh>
    <rPh sb="11" eb="13">
      <t>レンメイトウロクリョウ</t>
    </rPh>
    <phoneticPr fontId="5"/>
  </si>
  <si>
    <r>
      <t>東海地区大学ソフトボール連盟</t>
    </r>
    <r>
      <rPr>
        <b/>
        <sz val="12"/>
        <color rgb="FFFF0000"/>
        <rFont val="ＭＳ 明朝"/>
        <family val="1"/>
        <charset val="128"/>
      </rPr>
      <t>追加</t>
    </r>
    <r>
      <rPr>
        <sz val="12"/>
        <rFont val="ＭＳ 明朝"/>
        <family val="1"/>
        <charset val="128"/>
      </rPr>
      <t>個人登録料</t>
    </r>
    <rPh sb="0" eb="2">
      <t>トウカイ</t>
    </rPh>
    <rPh sb="2" eb="4">
      <t>チク</t>
    </rPh>
    <rPh sb="4" eb="6">
      <t>ダイガクトウロクリョウレンメイ</t>
    </rPh>
    <phoneticPr fontId="5"/>
  </si>
  <si>
    <r>
      <t>関西学生ソフトボール連盟</t>
    </r>
    <r>
      <rPr>
        <b/>
        <sz val="12"/>
        <color rgb="FFFF0000"/>
        <rFont val="ＭＳ 明朝"/>
        <family val="1"/>
        <charset val="128"/>
      </rPr>
      <t>追加</t>
    </r>
    <r>
      <rPr>
        <sz val="12"/>
        <rFont val="ＭＳ 明朝"/>
        <family val="1"/>
        <charset val="128"/>
      </rPr>
      <t>登録料</t>
    </r>
    <rPh sb="0" eb="2">
      <t>カンサイ</t>
    </rPh>
    <rPh sb="2" eb="4">
      <t>ガクセイ</t>
    </rPh>
    <rPh sb="10" eb="12">
      <t>レンメイトウロクリョウ</t>
    </rPh>
    <phoneticPr fontId="5"/>
  </si>
  <si>
    <r>
      <t>中国地区大学ソフトボール連盟</t>
    </r>
    <r>
      <rPr>
        <b/>
        <sz val="12"/>
        <color rgb="FFFF0000"/>
        <rFont val="ＭＳ 明朝"/>
        <family val="1"/>
        <charset val="128"/>
      </rPr>
      <t>追加</t>
    </r>
    <r>
      <rPr>
        <sz val="12"/>
        <rFont val="ＭＳ 明朝"/>
        <family val="1"/>
        <charset val="128"/>
      </rPr>
      <t>個人登録料</t>
    </r>
    <rPh sb="0" eb="2">
      <t>チュウゴク</t>
    </rPh>
    <rPh sb="2" eb="4">
      <t>チク</t>
    </rPh>
    <rPh sb="4" eb="6">
      <t>ダイガクトウロクリョウレンメイ</t>
    </rPh>
    <phoneticPr fontId="5"/>
  </si>
  <si>
    <r>
      <t>四国地区大学ソフトボール連盟</t>
    </r>
    <r>
      <rPr>
        <b/>
        <sz val="12"/>
        <color rgb="FFFF0000"/>
        <rFont val="ＭＳ 明朝"/>
        <family val="1"/>
        <charset val="128"/>
      </rPr>
      <t>追加</t>
    </r>
    <r>
      <rPr>
        <sz val="12"/>
        <rFont val="ＭＳ 明朝"/>
        <family val="1"/>
        <charset val="128"/>
      </rPr>
      <t>個人登録料</t>
    </r>
    <rPh sb="0" eb="2">
      <t>シコク</t>
    </rPh>
    <rPh sb="2" eb="4">
      <t>チク</t>
    </rPh>
    <rPh sb="4" eb="6">
      <t>ダイガク</t>
    </rPh>
    <rPh sb="12" eb="14">
      <t>レンメイトウロクリョウ</t>
    </rPh>
    <phoneticPr fontId="5"/>
  </si>
  <si>
    <r>
      <t>九州地区大学ソフトボール連盟</t>
    </r>
    <r>
      <rPr>
        <b/>
        <sz val="12"/>
        <color rgb="FFFF0000"/>
        <rFont val="ＭＳ 明朝"/>
        <family val="1"/>
        <charset val="128"/>
      </rPr>
      <t>追加</t>
    </r>
    <r>
      <rPr>
        <sz val="12"/>
        <rFont val="ＭＳ 明朝"/>
        <family val="1"/>
        <charset val="128"/>
      </rPr>
      <t>個人登録料</t>
    </r>
    <rPh sb="0" eb="2">
      <t>キュウシュウ</t>
    </rPh>
    <rPh sb="2" eb="4">
      <t>チク</t>
    </rPh>
    <rPh sb="4" eb="6">
      <t>ダイガクトウロクリョウレンメイ</t>
    </rPh>
    <phoneticPr fontId="5"/>
  </si>
  <si>
    <t>←地区連盟名を選択記入し、単価欄に数字を記入する。</t>
    <rPh sb="1" eb="3">
      <t>チク</t>
    </rPh>
    <rPh sb="3" eb="5">
      <t>レンメイ</t>
    </rPh>
    <rPh sb="5" eb="6">
      <t>メイ</t>
    </rPh>
    <rPh sb="7" eb="9">
      <t>センタク</t>
    </rPh>
    <rPh sb="9" eb="11">
      <t>キニュウ</t>
    </rPh>
    <rPh sb="13" eb="15">
      <t>タンカ</t>
    </rPh>
    <rPh sb="15" eb="16">
      <t>ラン</t>
    </rPh>
    <rPh sb="17" eb="19">
      <t>スウジ</t>
    </rPh>
    <rPh sb="20" eb="22">
      <t>キニュウ</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</si>
  <si>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</si>
  <si>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</si>
  <si>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</si>
  <si>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</si>
  <si>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</si>
  <si>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</si>
  <si>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</si>
  <si>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</si>
  <si>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</si>
  <si>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</si>
  <si>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35</t>
    <phoneticPr fontId="5" type="Hiragana"/>
  </si>
  <si>
    <t>36</t>
    <phoneticPr fontId="5" type="Hiragana"/>
  </si>
  <si>
    <t>43</t>
    <phoneticPr fontId="5" type="Hiragana"/>
  </si>
  <si>
    <t>44</t>
    <phoneticPr fontId="5" type="Hiragana"/>
  </si>
  <si>
    <t>45</t>
    <phoneticPr fontId="5" type="Hiragana"/>
  </si>
  <si>
    <t>46</t>
    <phoneticPr fontId="5" type="Hiragana"/>
  </si>
  <si>
    <t>47</t>
    <phoneticPr fontId="5" type="Hiragana"/>
  </si>
  <si>
    <t>48</t>
    <phoneticPr fontId="5" type="Hiragana"/>
  </si>
  <si>
    <t>49</t>
    <phoneticPr fontId="5" type="Hiragana"/>
  </si>
  <si>
    <t>50</t>
    <phoneticPr fontId="5" type="Hiragana"/>
  </si>
  <si>
    <t>51</t>
    <phoneticPr fontId="5" type="Hiragana"/>
  </si>
  <si>
    <t>52</t>
    <phoneticPr fontId="5" type="Hiragana"/>
  </si>
  <si>
    <t>53</t>
    <phoneticPr fontId="5" type="Hiragana"/>
  </si>
  <si>
    <t>54</t>
    <phoneticPr fontId="5" type="Hiragana"/>
  </si>
  <si>
    <t>55</t>
    <phoneticPr fontId="5" type="Hiragana"/>
  </si>
  <si>
    <t>56</t>
    <phoneticPr fontId="5" type="Hiragana"/>
  </si>
  <si>
    <t>57</t>
    <phoneticPr fontId="5" type="Hiragana"/>
  </si>
  <si>
    <t>58</t>
    <phoneticPr fontId="5" type="Hiragana"/>
  </si>
  <si>
    <t>59</t>
    <phoneticPr fontId="5" type="Hiragana"/>
  </si>
  <si>
    <t>60</t>
    <phoneticPr fontId="5" type="Hiragana"/>
  </si>
  <si>
    <t>61</t>
    <phoneticPr fontId="5" type="Hiragana"/>
  </si>
  <si>
    <t>62</t>
    <phoneticPr fontId="5" type="Hiragana"/>
  </si>
  <si>
    <t>63</t>
    <phoneticPr fontId="5" type="Hiragana"/>
  </si>
  <si>
    <t>64</t>
    <phoneticPr fontId="5" type="Hiragana"/>
  </si>
  <si>
    <t>65</t>
    <phoneticPr fontId="5" type="Hiragana"/>
  </si>
  <si>
    <t>66</t>
    <phoneticPr fontId="5" type="Hiragana"/>
  </si>
  <si>
    <t>67</t>
    <phoneticPr fontId="5" type="Hiragana"/>
  </si>
  <si>
    <t>68</t>
    <phoneticPr fontId="5" type="Hiragana"/>
  </si>
  <si>
    <t>69</t>
    <phoneticPr fontId="5" type="Hiragana"/>
  </si>
  <si>
    <t>70</t>
    <phoneticPr fontId="5" type="Hiragana"/>
  </si>
  <si>
    <t>71</t>
    <phoneticPr fontId="5" type="Hiragana"/>
  </si>
  <si>
    <t>72</t>
    <phoneticPr fontId="5" type="Hiragana"/>
  </si>
  <si>
    <t>73</t>
    <phoneticPr fontId="5" type="Hiragana"/>
  </si>
  <si>
    <t>74</t>
    <phoneticPr fontId="5" type="Hiragana"/>
  </si>
  <si>
    <t>75</t>
    <phoneticPr fontId="5" type="Hiragana"/>
  </si>
  <si>
    <t>76</t>
    <phoneticPr fontId="5" type="Hiragana"/>
  </si>
  <si>
    <t>77</t>
    <phoneticPr fontId="5" type="Hiragana"/>
  </si>
  <si>
    <t>78</t>
    <phoneticPr fontId="5" type="Hiragana"/>
  </si>
  <si>
    <t>79</t>
    <phoneticPr fontId="5" type="Hiragana"/>
  </si>
  <si>
    <t>80</t>
    <phoneticPr fontId="5" type="Hiragana"/>
  </si>
  <si>
    <t>81</t>
    <phoneticPr fontId="5" type="Hiragana"/>
  </si>
  <si>
    <t>82</t>
    <phoneticPr fontId="5" type="Hiragana"/>
  </si>
  <si>
    <t>83</t>
    <phoneticPr fontId="5" type="Hiragana"/>
  </si>
  <si>
    <t>84</t>
    <phoneticPr fontId="5" type="Hiragana"/>
  </si>
  <si>
    <t>85</t>
    <phoneticPr fontId="5" type="Hiragana"/>
  </si>
  <si>
    <t>86</t>
    <phoneticPr fontId="5" type="Hiragana"/>
  </si>
  <si>
    <t>87</t>
    <phoneticPr fontId="5" type="Hiragana"/>
  </si>
  <si>
    <t>88</t>
    <phoneticPr fontId="5" type="Hiragana"/>
  </si>
  <si>
    <t>89</t>
    <phoneticPr fontId="5" type="Hiragana"/>
  </si>
  <si>
    <t>90</t>
    <phoneticPr fontId="5" type="Hiragana"/>
  </si>
  <si>
    <t>91</t>
    <phoneticPr fontId="5" type="Hiragana"/>
  </si>
  <si>
    <t>92</t>
    <phoneticPr fontId="5" type="Hiragana"/>
  </si>
  <si>
    <t>93</t>
    <phoneticPr fontId="5" type="Hiragana"/>
  </si>
  <si>
    <t>94</t>
    <phoneticPr fontId="5" type="Hiragana"/>
  </si>
  <si>
    <t>95</t>
    <phoneticPr fontId="5" type="Hiragana"/>
  </si>
  <si>
    <t>96</t>
    <phoneticPr fontId="5" type="Hiragana"/>
  </si>
  <si>
    <t>97</t>
    <phoneticPr fontId="5" type="Hiragana"/>
  </si>
  <si>
    <t>98</t>
    <phoneticPr fontId="5" type="Hiragana"/>
  </si>
  <si>
    <t>99</t>
    <phoneticPr fontId="5" type="Hiragana"/>
  </si>
  <si>
    <t>←AJ列15～16行の○を適切な文字に修正､もしくは大会名を空欄に記入してから男女の大会名を選択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</si>
  <si>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　一旦削除すると次回からは表示されなくなりますので、手入力してください。</t>
    <rPh sb="1" eb="3">
      <t>イッタン</t>
    </rPh>
    <rPh sb="8" eb="10">
      <t>ジカイ</t>
    </rPh>
    <rPh sb="13" eb="15">
      <t>ヒョウジ</t>
    </rPh>
    <rPh sb="26" eb="29">
      <t>テニュウリョク</t>
    </rPh>
    <phoneticPr fontId="5"/>
  </si>
  <si>
    <t>講習修了者</t>
    <rPh sb="0" eb="2">
      <t>コウシュウ</t>
    </rPh>
    <rPh sb="2" eb="5">
      <t>シュウリョウシャ</t>
    </rPh>
    <phoneticPr fontId="5"/>
  </si>
  <si>
    <t>スタートコーチ</t>
  </si>
  <si>
    <t>スタートコーチ</t>
    <phoneticPr fontId="5"/>
  </si>
  <si>
    <t>コーチ４</t>
  </si>
  <si>
    <t>スタートコーチ</t>
    <phoneticPr fontId="5" type="Hiragana"/>
  </si>
  <si>
    <t>講習会修了者</t>
    <rPh sb="0" eb="3">
      <t>こうしゅうかい</t>
    </rPh>
    <rPh sb="3" eb="6">
      <t>しゅうりょうしゃ</t>
    </rPh>
    <phoneticPr fontId="5" type="Hiragana"/>
  </si>
  <si>
    <t>01</t>
    <phoneticPr fontId="5"/>
  </si>
  <si>
    <t>02</t>
    <phoneticPr fontId="5"/>
  </si>
  <si>
    <t>関東学生ソフトボール連盟</t>
    <rPh sb="0" eb="2">
      <t>カントウ</t>
    </rPh>
    <rPh sb="2" eb="4">
      <t>ガクセイ</t>
    </rPh>
    <phoneticPr fontId="5"/>
  </si>
  <si>
    <t>東京都大学ソフトボール連盟</t>
    <rPh sb="0" eb="2">
      <t>トウキョウ</t>
    </rPh>
    <rPh sb="2" eb="3">
      <t>ト</t>
    </rPh>
    <phoneticPr fontId="5"/>
  </si>
  <si>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</si>
  <si>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</si>
  <si>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</si>
  <si>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</si>
  <si>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</si>
  <si>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</si>
  <si>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</si>
  <si>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</si>
  <si>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</si>
  <si>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</si>
  <si>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</si>
  <si>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←役員名等は「【入力用】個人登録」とリンクしています。</t>
    <rPh sb="1" eb="3">
      <t>ヤクイン</t>
    </rPh>
    <rPh sb="3" eb="4">
      <t>メイ</t>
    </rPh>
    <rPh sb="4" eb="5">
      <t>ナド</t>
    </rPh>
    <phoneticPr fontId="5"/>
  </si>
  <si>
    <t>○</t>
    <phoneticPr fontId="5" type="Hiragana"/>
  </si>
  <si>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</si>
  <si>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資格登録番号</t>
    <rPh sb="0" eb="2">
      <t xml:space="preserve">しかく </t>
    </rPh>
    <rPh sb="2" eb="6">
      <t xml:space="preserve">とうろくばんごう </t>
    </rPh>
    <phoneticPr fontId="5" type="Hiragana"/>
  </si>
  <si>
    <t>https://osakaohtani-my.sharepoint.com/:b:/g/personal/izumiken_osaka-ohtani_ac_jp/IQBG9hqHuoywSqLyQtE6Gb5vAWamRxs43KlaajlpwTKpBdE?e=2ShHSm</t>
  </si>
  <si>
    <t>2026年度チーム関係入力シート</t>
    <rPh sb="4" eb="6">
      <t>ネンド</t>
    </rPh>
    <rPh sb="9" eb="13">
      <t>カンケイニュウリョク</t>
    </rPh>
    <phoneticPr fontId="5"/>
  </si>
  <si>
    <t>2026年度　　個　人　登　録　票</t>
    <rPh sb="8" eb="9">
      <t>コ</t>
    </rPh>
    <rPh sb="10" eb="11">
      <t>ヒト</t>
    </rPh>
    <phoneticPr fontId="5"/>
  </si>
  <si>
    <t>文部科学大臣杯第61回全日本大学男子ソフトボール選手権大会</t>
    <rPh sb="17" eb="18">
      <t>コ</t>
    </rPh>
    <phoneticPr fontId="5"/>
  </si>
  <si>
    <t>文部科学大臣杯第61回全日本大学女子ソフトボール選手権大会</t>
    <rPh sb="16" eb="18">
      <t>ジョシ</t>
    </rPh>
    <phoneticPr fontId="5"/>
  </si>
  <si>
    <t>第41回東日本大学男子ソフトボール選手権大会</t>
    <rPh sb="9" eb="11">
      <t>ダンシ</t>
    </rPh>
    <phoneticPr fontId="5"/>
  </si>
  <si>
    <t>第41回東日本大学女子ソフトボール選手権大会</t>
    <rPh sb="9" eb="11">
      <t>ジョシ</t>
    </rPh>
    <phoneticPr fontId="5"/>
  </si>
  <si>
    <t>第58回西日本大学男子ソフトボール選手権大会</t>
    <rPh sb="9" eb="11">
      <t>ダンシ</t>
    </rPh>
    <phoneticPr fontId="5"/>
  </si>
  <si>
    <t>第58回西日本大学女子ソフトボール選手権大会</t>
    <rPh sb="9" eb="11">
      <t>ジョシ</t>
    </rPh>
    <phoneticPr fontId="5"/>
  </si>
  <si>
    <t xml:space="preserve">2026年度　チーム登録票 </t>
    <rPh sb="4" eb="6">
      <t>ネンド</t>
    </rPh>
    <rPh sb="10" eb="13">
      <t>トウロクヒョウ</t>
    </rPh>
    <phoneticPr fontId="5"/>
  </si>
  <si>
    <t>2026北海道東北地区チーム登録票</t>
    <rPh sb="4" eb="7">
      <t>ホッカイドウ</t>
    </rPh>
    <rPh sb="7" eb="9">
      <t>トウホク</t>
    </rPh>
    <phoneticPr fontId="5"/>
  </si>
  <si>
    <t>2026関東地区チーム登録票</t>
    <phoneticPr fontId="5"/>
  </si>
  <si>
    <t>2026北信越地区チーム登録票</t>
    <rPh sb="4" eb="7">
      <t>ホクシンエツ</t>
    </rPh>
    <phoneticPr fontId="5"/>
  </si>
  <si>
    <t>2026東京地区チーム登録票</t>
    <rPh sb="4" eb="6">
      <t>トウキョウ</t>
    </rPh>
    <phoneticPr fontId="5"/>
  </si>
  <si>
    <t>2026東海地区チーム登録票</t>
    <rPh sb="4" eb="6">
      <t>トウカイ</t>
    </rPh>
    <phoneticPr fontId="5"/>
  </si>
  <si>
    <t>2026近畿地区チーム登録票</t>
    <rPh sb="4" eb="6">
      <t>キンキ</t>
    </rPh>
    <phoneticPr fontId="5"/>
  </si>
  <si>
    <t>2026中国地区チーム登録票</t>
    <rPh sb="4" eb="6">
      <t>チュウゴク</t>
    </rPh>
    <phoneticPr fontId="5"/>
  </si>
  <si>
    <t>2026四国地区チーム登録票</t>
    <rPh sb="4" eb="6">
      <t>シコク</t>
    </rPh>
    <phoneticPr fontId="5"/>
  </si>
  <si>
    <t>2026九州地区チーム登録票</t>
    <rPh sb="4" eb="6">
      <t>キュウシュウ</t>
    </rPh>
    <phoneticPr fontId="5"/>
  </si>
  <si>
    <t>2026関東地区チーム登録票</t>
    <rPh sb="4" eb="6">
      <t>カントウ</t>
    </rPh>
    <phoneticPr fontId="5"/>
  </si>
  <si>
    <t>2026年度春季第〇回○○地区大学(男子)ソフトボールリーグ戦</t>
    <rPh sb="4" eb="6">
      <t>ネンド</t>
    </rPh>
    <rPh sb="6" eb="8">
      <t>シュンキ</t>
    </rPh>
    <rPh sb="8" eb="9">
      <t>ダイ</t>
    </rPh>
    <rPh sb="10" eb="11">
      <t>カイ</t>
    </rPh>
    <rPh sb="13" eb="15">
      <t>チク</t>
    </rPh>
    <rPh sb="15" eb="17">
      <t>ダイガク</t>
    </rPh>
    <rPh sb="18" eb="20">
      <t>ダンシ</t>
    </rPh>
    <rPh sb="30" eb="31">
      <t>セン</t>
    </rPh>
    <phoneticPr fontId="5"/>
  </si>
  <si>
    <t>2026年度春季第〇回○○地区大学(女子)ソフトボールリーグ戦</t>
    <rPh sb="4" eb="6">
      <t>ネンド</t>
    </rPh>
    <rPh sb="6" eb="8">
      <t>シュンキ</t>
    </rPh>
    <rPh sb="8" eb="9">
      <t>ダイ</t>
    </rPh>
    <rPh sb="10" eb="11">
      <t>カイ</t>
    </rPh>
    <rPh sb="13" eb="15">
      <t>チク</t>
    </rPh>
    <rPh sb="15" eb="17">
      <t>ダイガク</t>
    </rPh>
    <rPh sb="18" eb="20">
      <t>ジョシ</t>
    </rPh>
    <rPh sb="30" eb="31">
      <t>セン</t>
    </rPh>
    <phoneticPr fontId="5"/>
  </si>
  <si>
    <t>2026年度秋季第〇回○○地区大学(男子)ソフトボールリーグ戦</t>
    <rPh sb="4" eb="6">
      <t>ネンド</t>
    </rPh>
    <rPh sb="6" eb="8">
      <t>シュウキ</t>
    </rPh>
    <rPh sb="8" eb="9">
      <t>ダイ</t>
    </rPh>
    <rPh sb="10" eb="11">
      <t>カイ</t>
    </rPh>
    <rPh sb="13" eb="15">
      <t>チク</t>
    </rPh>
    <rPh sb="15" eb="17">
      <t>ダイガク</t>
    </rPh>
    <rPh sb="18" eb="20">
      <t>ダンシ</t>
    </rPh>
    <rPh sb="30" eb="31">
      <t>セン</t>
    </rPh>
    <phoneticPr fontId="5"/>
  </si>
  <si>
    <t>2026年度秋季第〇回○○地区大学(女子)ソフトボールリーグ戦</t>
    <rPh sb="4" eb="6">
      <t>ネンド</t>
    </rPh>
    <rPh sb="6" eb="8">
      <t>シュウキ</t>
    </rPh>
    <rPh sb="8" eb="9">
      <t>ダイ</t>
    </rPh>
    <rPh sb="10" eb="11">
      <t>カイ</t>
    </rPh>
    <rPh sb="13" eb="15">
      <t>チク</t>
    </rPh>
    <rPh sb="15" eb="17">
      <t>ダイガク</t>
    </rPh>
    <rPh sb="18" eb="20">
      <t>ジョシ</t>
    </rPh>
    <rPh sb="30" eb="31">
      <t>セン</t>
    </rPh>
    <phoneticPr fontId="5"/>
  </si>
  <si>
    <t>2026年□□月□□日</t>
    <rPh sb="4" eb="5">
      <t>ネン</t>
    </rPh>
    <phoneticPr fontId="5"/>
  </si>
  <si>
    <t>2026/</t>
    <phoneticPr fontId="5"/>
  </si>
  <si>
    <t>所属</t>
  </si>
  <si>
    <t>都道府県名</t>
  </si>
  <si>
    <t>ふりがな</t>
  </si>
  <si>
    <t>　</t>
  </si>
  <si>
    <t>チーム名</t>
  </si>
  <si>
    <t>連絡責任者及び連絡先</t>
  </si>
  <si>
    <t>部長名</t>
  </si>
  <si>
    <t>氏名:</t>
  </si>
  <si>
    <t>監督名</t>
  </si>
  <si>
    <t>ﾄﾚｰﾅｰ名</t>
  </si>
  <si>
    <t>コーチ名</t>
  </si>
  <si>
    <t>ｽｺｱﾗｰ名</t>
  </si>
  <si>
    <t>※ｽｺｱﾗｰは公式記録員有資格者であること</t>
  </si>
  <si>
    <t>※下記の指導者資格のいずれかを有する者（１名以上）の氏名や資格名、登録番号を記載すること。</t>
    <rPh sb="22" eb="24">
      <t>イジョウ</t>
    </rPh>
    <phoneticPr fontId="5"/>
  </si>
  <si>
    <t>　試合当日に代行が見込まれる場合には、その他の有資格者も記載すること。</t>
    <phoneticPr fontId="5"/>
  </si>
  <si>
    <t>　・公認コーチ１～４（旧資格名：公認ｿﾌﾄﾎﾞｰﾙｺｰﾁ・ｿﾌﾄﾎﾞｰﾙ上級ｺｰﾁ、公認ｿﾌﾄﾎﾞｰﾙ指導員・上級指導員）</t>
    <phoneticPr fontId="5"/>
  </si>
  <si>
    <t>　・ソフトボールスタートコーチ</t>
    <phoneticPr fontId="5"/>
  </si>
  <si>
    <t>氏　名</t>
    <phoneticPr fontId="5"/>
  </si>
  <si>
    <t>資格名</t>
  </si>
  <si>
    <t>登録番号</t>
  </si>
  <si>
    <r>
      <t>選手名簿掲載の本学所属学生</t>
    </r>
    <r>
      <rPr>
        <sz val="11"/>
        <color theme="1"/>
        <rFont val="ＭＳ ゴシック"/>
        <family val="2"/>
        <charset val="128"/>
      </rPr>
      <t xml:space="preserve">は、身体・人物ともに適当と認め大会の参加申込みを致します。                                                              </t>
    </r>
    <rPh sb="0" eb="2">
      <t>センシュ</t>
    </rPh>
    <rPh sb="2" eb="4">
      <t>メイボ</t>
    </rPh>
    <rPh sb="4" eb="6">
      <t>ケイサイ</t>
    </rPh>
    <rPh sb="7" eb="9">
      <t>ホンガク</t>
    </rPh>
    <rPh sb="9" eb="11">
      <t>ショゾク</t>
    </rPh>
    <rPh sb="11" eb="13">
      <t>ガクセイ</t>
    </rPh>
    <rPh sb="28" eb="30">
      <t>タイカイ</t>
    </rPh>
    <rPh sb="37" eb="38">
      <t>イタ</t>
    </rPh>
    <phoneticPr fontId="5"/>
  </si>
  <si>
    <t>　　一般社団法人　全日本大学ソフトボール連盟会長　殿</t>
    <rPh sb="2" eb="4">
      <t>イッパン</t>
    </rPh>
    <rPh sb="4" eb="6">
      <t>シャダン</t>
    </rPh>
    <rPh sb="6" eb="8">
      <t>ホウジン</t>
    </rPh>
    <rPh sb="9" eb="12">
      <t>ゼンニホン</t>
    </rPh>
    <phoneticPr fontId="5"/>
  </si>
  <si>
    <r>
      <t>　　 学生部長もしくは顧問</t>
    </r>
    <r>
      <rPr>
        <u/>
        <sz val="11"/>
        <rFont val="ＭＳ ゴシック"/>
        <family val="3"/>
        <charset val="128"/>
      </rPr>
      <t xml:space="preserve">  　　
</t>
    </r>
    <r>
      <rPr>
        <sz val="11"/>
        <rFont val="ＭＳ ゴシック"/>
        <family val="3"/>
        <charset val="128"/>
      </rPr>
      <t>　　　　　　　　</t>
    </r>
    <r>
      <rPr>
        <u/>
        <sz val="11"/>
        <rFont val="ＭＳ ゴシック"/>
        <family val="3"/>
        <charset val="128"/>
      </rPr>
      <t>　職名：　　　　 　　　　 氏名：　　　 　　　　　　　         印</t>
    </r>
    <r>
      <rPr>
        <sz val="11"/>
        <rFont val="ＭＳ ゴシック"/>
        <family val="3"/>
        <charset val="128"/>
      </rPr>
      <t>　</t>
    </r>
    <rPh sb="11" eb="13">
      <t>コモン</t>
    </rPh>
    <rPh sb="28" eb="30">
      <t>ショクメイ</t>
    </rPh>
    <rPh sb="41" eb="43">
      <t>シメイ</t>
    </rPh>
    <phoneticPr fontId="5"/>
  </si>
  <si>
    <t>2026年度　　選　手　登　録　個　票</t>
    <rPh sb="16" eb="17">
      <t>コ</t>
    </rPh>
    <phoneticPr fontId="5"/>
  </si>
  <si>
    <t>30</t>
    <phoneticPr fontId="5"/>
  </si>
  <si>
    <t>31</t>
    <phoneticPr fontId="5"/>
  </si>
  <si>
    <t>32</t>
    <phoneticPr fontId="5"/>
  </si>
  <si>
    <t>氏名:</t>
    <phoneticPr fontId="5"/>
  </si>
  <si>
    <t>01</t>
  </si>
  <si>
    <t>02</t>
  </si>
  <si>
    <t>03</t>
  </si>
  <si>
    <t>11</t>
  </si>
  <si>
    <t>09</t>
  </si>
  <si>
    <t>20</t>
  </si>
  <si>
    <t>04</t>
  </si>
  <si>
    <t>12</t>
  </si>
  <si>
    <t>16</t>
  </si>
  <si>
    <t>14</t>
  </si>
  <si>
    <t>10</t>
  </si>
  <si>
    <t>08</t>
  </si>
  <si>
    <t>13</t>
  </si>
  <si>
    <t>25</t>
  </si>
  <si>
    <t>07</t>
  </si>
  <si>
    <t>18</t>
  </si>
  <si>
    <t>06</t>
  </si>
  <si>
    <t>24</t>
  </si>
  <si>
    <t>23</t>
  </si>
  <si>
    <t>17</t>
  </si>
  <si>
    <t>26</t>
  </si>
  <si>
    <t>19</t>
  </si>
  <si>
    <t>22</t>
  </si>
  <si>
    <t>05</t>
  </si>
  <si>
    <t>21</t>
  </si>
  <si>
    <t>15</t>
  </si>
  <si>
    <t>2026年度春季第〇回○○地区大学(男子)ソフトボールリーグ戦</t>
    <rPh sb="18" eb="20">
      <t xml:space="preserve">ダンシ </t>
    </rPh>
    <phoneticPr fontId="5"/>
  </si>
  <si>
    <t>2026年度春季第〇回○○地区大学(女子)ソフトボールリーグ戦</t>
    <phoneticPr fontId="5"/>
  </si>
  <si>
    <t>2026年度秋季第〇回○○地区大学(男子)ソフトボールリーグ戦</t>
    <phoneticPr fontId="5"/>
  </si>
  <si>
    <t>2026年度秋季第〇回○○地区大学(女子)ソフトボールリーグ戦</t>
    <phoneticPr fontId="5"/>
  </si>
  <si>
    <t>第41回東日本大学男子ソフトボール選手権大会申込書</t>
    <rPh sb="9" eb="11">
      <t>ダンシ</t>
    </rPh>
    <rPh sb="22" eb="25">
      <t xml:space="preserve">モウシコミショ </t>
    </rPh>
    <phoneticPr fontId="5"/>
  </si>
  <si>
    <t>第41回東日本大学女子ソフトボール選手権大会申込書</t>
    <rPh sb="9" eb="11">
      <t>ジョシ</t>
    </rPh>
    <rPh sb="22" eb="25">
      <t xml:space="preserve">モウシコミショ </t>
    </rPh>
    <phoneticPr fontId="5"/>
  </si>
  <si>
    <t>第58回西日本大学男子ソフトボール選手権大会申込書</t>
    <rPh sb="9" eb="11">
      <t>ダンシ</t>
    </rPh>
    <rPh sb="22" eb="25">
      <t xml:space="preserve">モウシコミショ </t>
    </rPh>
    <phoneticPr fontId="5"/>
  </si>
  <si>
    <t>第58回西日本大学女子ソフトボール選手権大会申込書</t>
    <rPh sb="9" eb="11">
      <t>ジョシ</t>
    </rPh>
    <rPh sb="22" eb="25">
      <t xml:space="preserve">モウシコミショ </t>
    </rPh>
    <phoneticPr fontId="5"/>
  </si>
  <si>
    <t>第61回全日本大学男子ソフトボール選手権大会申込書</t>
    <rPh sb="10" eb="11">
      <t>コ</t>
    </rPh>
    <rPh sb="22" eb="25">
      <t xml:space="preserve">モウシコミショ </t>
    </rPh>
    <phoneticPr fontId="5"/>
  </si>
  <si>
    <t>第61回全日本大学女子ソフトボール選手権大会申込書</t>
    <rPh sb="9" eb="11">
      <t>ジョシ</t>
    </rPh>
    <rPh sb="22" eb="25">
      <t xml:space="preserve">モウシコミショ </t>
    </rPh>
    <phoneticPr fontId="5"/>
  </si>
  <si>
    <t>TEL（携帯）</t>
    <rPh sb="4" eb="6">
      <t>ケイタ</t>
    </rPh>
    <phoneticPr fontId="5"/>
  </si>
  <si>
    <t>第61回全日本大学ソフトボール選手権大会兼第58回西日本大学ソフトボール選手権大会中国地区予選会</t>
    <rPh sb="20" eb="21">
      <t>ケン</t>
    </rPh>
    <rPh sb="41" eb="48">
      <t>チュウゴクチクヨセンカイ</t>
    </rPh>
    <phoneticPr fontId="5"/>
  </si>
  <si>
    <t>第26回中国地区大学男子ソフトボール選手権大会</t>
    <rPh sb="0" eb="1">
      <t>ダイ</t>
    </rPh>
    <rPh sb="3" eb="4">
      <t>カイ</t>
    </rPh>
    <rPh sb="4" eb="6">
      <t>チュウゴク</t>
    </rPh>
    <rPh sb="6" eb="8">
      <t>チク</t>
    </rPh>
    <rPh sb="8" eb="10">
      <t>ダイガク</t>
    </rPh>
    <rPh sb="10" eb="12">
      <t>ダンシ</t>
    </rPh>
    <rPh sb="18" eb="21">
      <t>センシュケン</t>
    </rPh>
    <rPh sb="21" eb="23">
      <t>タイカイ</t>
    </rPh>
    <phoneticPr fontId="5"/>
  </si>
  <si>
    <t>第26回中国地区大学女子ソフトボール選手権大会</t>
    <phoneticPr fontId="5"/>
  </si>
  <si>
    <t>中国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</si>
</sst>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121">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b/>
      <sz val="14"/>
      <name val="ＭＳ ゴシック"/>
      <family val="3"/>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Ｐゴシック"/>
      <family val="3"/>
      <charset val="128"/>
    </font>
    <font>
      <b/>
      <sz val="16"/>
      <name val="ＭＳ Ｐゴシック"/>
      <family val="3"/>
      <charset val="128"/>
    </font>
    <font>
      <sz val="14"/>
      <name val="ＭＳ 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u/>
      <sz val="10"/>
      <color indexed="12"/>
      <name val="ＭＳ Ｐゴシック"/>
      <family val="3"/>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2"/>
      <color rgb="FFFF0000"/>
      <name val="ＭＳ 明朝"/>
      <family val="1"/>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12"/>
      <color theme="1"/>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b/>
      <sz val="12"/>
      <color rgb="FFFF0000"/>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sz val="11"/>
      <name val="Inherit"/>
      <family val="2"/>
    </font>
    <font>
      <b/>
      <sz val="11"/>
      <color rgb="FFFF0000"/>
      <name val="ＭＳ ゴシック"/>
      <family val="3"/>
      <charset val="128"/>
    </font>
    <font>
      <sz val="11"/>
      <color theme="1"/>
      <name val="ＭＳ ゴシック"/>
      <family val="3"/>
      <charset val="128"/>
    </font>
    <font>
      <sz val="11"/>
      <color theme="1"/>
      <name val="ＭＳ Ｐゴシック"/>
      <family val="3"/>
      <charset val="128"/>
    </font>
    <font>
      <sz val="9"/>
      <color rgb="FFFF0000"/>
      <name val="Yu Gothic"/>
      <family val="3"/>
      <charset val="128"/>
      <scheme val="minor"/>
    </font>
    <font>
      <sz val="11"/>
      <color rgb="FFFF0000"/>
      <name val="Yu Gothic"/>
      <family val="3"/>
      <charset val="128"/>
      <scheme val="minor"/>
    </font>
    <font>
      <sz val="6"/>
      <name val="Yu Gothic"/>
      <family val="3"/>
      <charset val="128"/>
    </font>
    <font>
      <sz val="14"/>
      <color rgb="FFFF0000"/>
      <name val="ＭＳ ゴシック"/>
      <family val="3"/>
      <charset val="128"/>
    </font>
    <font>
      <sz val="10"/>
      <color theme="1"/>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b/>
      <sz val="9"/>
      <color rgb="FFFF0000"/>
      <name val="ＭＳ ゴシック"/>
      <family val="3"/>
      <charset val="128"/>
    </font>
    <font>
      <b/>
      <sz val="9"/>
      <name val="ＭＳ ゴシック"/>
      <family val="3"/>
      <charset val="128"/>
    </font>
    <font>
      <sz val="12"/>
      <color rgb="FFFF0000"/>
      <name val="ＭＳ Ｐゴシック"/>
      <family val="3"/>
      <charset val="128"/>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
      <sz val="11"/>
      <name val="ＭＳ Ｐゴシック"/>
      <family val="2"/>
      <charset val="128"/>
    </font>
    <font>
      <u/>
      <sz val="14"/>
      <name val="ＭＳ ゴシック"/>
      <family val="3"/>
      <charset val="128"/>
    </font>
    <font>
      <sz val="8"/>
      <color rgb="FFFF0000"/>
      <name val="ＭＳ ゴシック"/>
      <family val="3"/>
      <charset val="128"/>
    </font>
    <font>
      <sz val="8"/>
      <color theme="1"/>
      <name val="ＭＳ ゴシック"/>
      <family val="2"/>
      <charset val="128"/>
    </font>
    <font>
      <sz val="9"/>
      <color theme="1"/>
      <name val="ＭＳ ゴシック"/>
      <family val="2"/>
      <charset val="128"/>
    </font>
    <font>
      <strike/>
      <sz val="9"/>
      <color theme="1"/>
      <name val="ＭＳ ゴシック"/>
      <family val="2"/>
      <charset val="128"/>
    </font>
    <font>
      <strike/>
      <sz val="8"/>
      <color theme="1"/>
      <name val="ＭＳ ゴシック"/>
      <family val="2"/>
      <charset val="128"/>
    </font>
    <font>
      <sz val="11"/>
      <color theme="1"/>
      <name val="ＭＳ ゴシック"/>
      <family val="2"/>
      <charset val="128"/>
    </font>
    <font>
      <u/>
      <sz val="11"/>
      <name val="ＭＳ ゴシック"/>
      <family val="3"/>
      <charset val="128"/>
    </font>
  </fonts>
  <fills count="8">
    <fill>
      <patternFill patternType="none"/>
    </fill>
    <fill>
      <patternFill patternType="gray125"/>
    </fill>
    <fill>
      <patternFill patternType="solid">
        <fgColor rgb="FFFFFF00"/>
        <bgColor indexed="64"/>
      </patternFill>
    </fill>
    <fill>
      <gradientFill degree="180">
        <stop position="0">
          <color theme="0"/>
        </stop>
        <stop position="1">
          <color theme="1"/>
        </stop>
      </gradientFill>
    </fill>
    <fill>
      <patternFill patternType="solid">
        <fgColor theme="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style="dotted">
        <color indexed="64"/>
      </top>
      <bottom style="dotted">
        <color indexed="64"/>
      </bottom>
      <diagonal/>
    </border>
    <border>
      <left/>
      <right style="thin">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3">
    <xf numFmtId="0" fontId="0" fillId="0" borderId="0">
      <alignment vertical="center"/>
    </xf>
    <xf numFmtId="0" fontId="37" fillId="0" borderId="0" applyNumberFormat="0" applyFill="0" applyBorder="0" applyAlignment="0" applyProtection="0">
      <alignment vertical="center"/>
    </xf>
    <xf numFmtId="0" fontId="20"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5" fillId="0" borderId="0">
      <alignment vertical="center"/>
    </xf>
    <xf numFmtId="0" fontId="24" fillId="0" borderId="0"/>
    <xf numFmtId="0" fontId="36" fillId="0" borderId="0">
      <alignment vertical="center"/>
    </xf>
    <xf numFmtId="0" fontId="4" fillId="0" borderId="0"/>
    <xf numFmtId="0" fontId="3" fillId="0" borderId="0">
      <alignment vertical="center"/>
    </xf>
    <xf numFmtId="0" fontId="24" fillId="0" borderId="0">
      <alignment vertical="center"/>
    </xf>
    <xf numFmtId="0" fontId="4" fillId="0" borderId="0">
      <alignment vertical="center"/>
    </xf>
    <xf numFmtId="0" fontId="2" fillId="0" borderId="0">
      <alignment vertical="center"/>
    </xf>
    <xf numFmtId="0" fontId="112" fillId="0" borderId="0"/>
  </cellStyleXfs>
  <cellXfs count="1548">
    <xf numFmtId="0" fontId="0" fillId="0" borderId="0" xfId="0">
      <alignment vertical="center"/>
    </xf>
    <xf numFmtId="0" fontId="4" fillId="0" borderId="0" xfId="7" applyAlignment="1">
      <alignment vertical="center"/>
    </xf>
    <xf numFmtId="0" fontId="13" fillId="0" borderId="0" xfId="0" applyFont="1">
      <alignment vertical="center"/>
    </xf>
    <xf numFmtId="0" fontId="24"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6" fillId="0" borderId="5" xfId="7" applyNumberFormat="1" applyFont="1" applyBorder="1" applyAlignment="1" applyProtection="1">
      <alignment horizontal="center" vertical="center"/>
      <protection locked="0"/>
    </xf>
    <xf numFmtId="0" fontId="16" fillId="0" borderId="5" xfId="7" applyFont="1" applyBorder="1" applyAlignment="1" applyProtection="1">
      <alignment horizontal="center" vertical="center"/>
      <protection locked="0"/>
    </xf>
    <xf numFmtId="176" fontId="16" fillId="0" borderId="5" xfId="7" applyNumberFormat="1" applyFont="1" applyBorder="1" applyAlignment="1" applyProtection="1">
      <alignment horizontal="center" vertical="center" wrapText="1" shrinkToFit="1"/>
      <protection locked="0"/>
    </xf>
    <xf numFmtId="176" fontId="11" fillId="0" borderId="5" xfId="7" applyNumberFormat="1" applyFont="1" applyBorder="1" applyAlignment="1" applyProtection="1">
      <alignment horizontal="center" vertical="center"/>
      <protection locked="0"/>
    </xf>
    <xf numFmtId="14" fontId="11"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1" fillId="2" borderId="0" xfId="7" applyNumberFormat="1" applyFont="1" applyFill="1" applyAlignment="1">
      <alignment horizontal="center" vertical="center" shrinkToFit="1"/>
    </xf>
    <xf numFmtId="0" fontId="39" fillId="2" borderId="92" xfId="0" applyFont="1" applyFill="1" applyBorder="1" applyAlignment="1">
      <alignment horizontal="center" shrinkToFit="1"/>
    </xf>
    <xf numFmtId="0" fontId="39" fillId="2" borderId="93" xfId="0" applyFont="1" applyFill="1" applyBorder="1" applyAlignment="1">
      <alignment horizontal="center" shrinkToFit="1"/>
    </xf>
    <xf numFmtId="0" fontId="39" fillId="2" borderId="91" xfId="0" applyFont="1" applyFill="1" applyBorder="1" applyAlignment="1">
      <alignment horizontal="center" vertical="top" shrinkToFit="1"/>
    </xf>
    <xf numFmtId="0" fontId="39" fillId="2" borderId="22" xfId="0" applyFont="1" applyFill="1" applyBorder="1" applyAlignment="1">
      <alignment horizontal="center" vertical="top" shrinkToFit="1"/>
    </xf>
    <xf numFmtId="49" fontId="11"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8" fillId="0" borderId="0" xfId="0" applyFont="1">
      <alignment vertical="center"/>
    </xf>
    <xf numFmtId="49" fontId="50" fillId="0" borderId="0" xfId="0" applyNumberFormat="1" applyFont="1" applyAlignment="1" applyProtection="1">
      <alignment horizontal="center" vertical="center"/>
      <protection locked="0"/>
    </xf>
    <xf numFmtId="0" fontId="42" fillId="2" borderId="0" xfId="0" applyFont="1" applyFill="1">
      <alignment vertical="center"/>
    </xf>
    <xf numFmtId="0" fontId="0" fillId="2" borderId="0" xfId="0" applyFill="1">
      <alignment vertical="center"/>
    </xf>
    <xf numFmtId="0" fontId="10" fillId="2" borderId="0" xfId="0" applyFont="1" applyFill="1">
      <alignment vertical="center"/>
    </xf>
    <xf numFmtId="0" fontId="44" fillId="2" borderId="0" xfId="0" applyFont="1" applyFill="1">
      <alignment vertical="center"/>
    </xf>
    <xf numFmtId="0" fontId="50" fillId="2" borderId="0" xfId="0" applyFont="1" applyFill="1">
      <alignment vertical="center"/>
    </xf>
    <xf numFmtId="180" fontId="44" fillId="2" borderId="2" xfId="0" applyNumberFormat="1" applyFont="1" applyFill="1" applyBorder="1">
      <alignment vertical="center"/>
    </xf>
    <xf numFmtId="0" fontId="44" fillId="2" borderId="0" xfId="0" applyFont="1" applyFill="1" applyAlignment="1">
      <alignment horizontal="center" vertical="center"/>
    </xf>
    <xf numFmtId="0" fontId="16" fillId="2" borderId="0" xfId="7" applyFont="1" applyFill="1" applyAlignment="1">
      <alignment vertical="center"/>
    </xf>
    <xf numFmtId="0" fontId="16" fillId="2" borderId="0" xfId="7" applyFont="1" applyFill="1" applyAlignment="1">
      <alignment horizontal="left" vertical="center"/>
    </xf>
    <xf numFmtId="0" fontId="44" fillId="2" borderId="0" xfId="0" applyFont="1" applyFill="1" applyAlignment="1">
      <alignment horizontal="left" vertical="center"/>
    </xf>
    <xf numFmtId="0" fontId="50" fillId="2" borderId="0" xfId="0" applyFont="1" applyFill="1" applyAlignment="1">
      <alignment horizontal="center" vertical="center"/>
    </xf>
    <xf numFmtId="0" fontId="50" fillId="2" borderId="0" xfId="0" applyFont="1" applyFill="1" applyAlignment="1">
      <alignment horizontal="left" vertical="center"/>
    </xf>
    <xf numFmtId="0" fontId="0" fillId="2" borderId="0" xfId="0" applyFill="1" applyAlignment="1">
      <alignment horizontal="center" vertical="center"/>
    </xf>
    <xf numFmtId="0" fontId="43" fillId="2" borderId="0" xfId="0" applyFont="1" applyFill="1" applyAlignment="1">
      <alignment horizontal="right"/>
    </xf>
    <xf numFmtId="0" fontId="28" fillId="2" borderId="0" xfId="4" applyFont="1" applyFill="1" applyAlignment="1"/>
    <xf numFmtId="0" fontId="15" fillId="2" borderId="0" xfId="4" applyFill="1" applyAlignment="1"/>
    <xf numFmtId="0" fontId="15" fillId="2" borderId="0" xfId="4" applyFill="1" applyAlignment="1">
      <alignment horizontal="center" vertical="center"/>
    </xf>
    <xf numFmtId="49" fontId="15" fillId="2" borderId="0" xfId="4" applyNumberFormat="1" applyFill="1" applyAlignment="1">
      <alignment horizontal="center"/>
    </xf>
    <xf numFmtId="49" fontId="28" fillId="2" borderId="0" xfId="4" applyNumberFormat="1" applyFont="1" applyFill="1" applyAlignment="1"/>
    <xf numFmtId="0" fontId="29" fillId="2" borderId="0" xfId="2" applyFont="1" applyFill="1" applyAlignment="1" applyProtection="1"/>
    <xf numFmtId="0" fontId="13" fillId="2" borderId="0" xfId="4" applyFont="1" applyFill="1">
      <alignment vertical="center"/>
    </xf>
    <xf numFmtId="0" fontId="28" fillId="2" borderId="0" xfId="4" applyFont="1" applyFill="1">
      <alignment vertical="center"/>
    </xf>
    <xf numFmtId="0" fontId="28" fillId="2" borderId="0" xfId="4" applyFont="1" applyFill="1" applyAlignment="1">
      <alignment horizontal="center" vertical="center"/>
    </xf>
    <xf numFmtId="0" fontId="38" fillId="2" borderId="0" xfId="4" applyFont="1" applyFill="1" applyAlignment="1"/>
    <xf numFmtId="0" fontId="6" fillId="0" borderId="0" xfId="0" applyFont="1">
      <alignment vertical="center"/>
    </xf>
    <xf numFmtId="182" fontId="50" fillId="2" borderId="0" xfId="0" applyNumberFormat="1" applyFont="1" applyFill="1" applyAlignment="1">
      <alignment horizontal="center" vertical="center"/>
    </xf>
    <xf numFmtId="0" fontId="44" fillId="2" borderId="48" xfId="0" applyFont="1" applyFill="1" applyBorder="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xf>
    <xf numFmtId="0" fontId="0" fillId="0" borderId="0" xfId="0" applyAlignment="1">
      <alignment horizontal="left" vertical="center"/>
    </xf>
    <xf numFmtId="0" fontId="47" fillId="0" borderId="0" xfId="0" applyFont="1" applyAlignment="1">
      <alignment horizontal="left" vertical="center"/>
    </xf>
    <xf numFmtId="180" fontId="10" fillId="0" borderId="26" xfId="0" applyNumberFormat="1" applyFont="1" applyBorder="1" applyAlignment="1">
      <alignment horizontal="center" vertical="center"/>
    </xf>
    <xf numFmtId="180" fontId="12" fillId="0" borderId="26" xfId="0" applyNumberFormat="1" applyFont="1" applyBorder="1" applyAlignment="1">
      <alignment horizontal="center" vertical="center"/>
    </xf>
    <xf numFmtId="0" fontId="40" fillId="0" borderId="0" xfId="0" applyFont="1" applyAlignment="1">
      <alignment horizontal="left" vertical="center"/>
    </xf>
    <xf numFmtId="180" fontId="10" fillId="0" borderId="14" xfId="0" applyNumberFormat="1" applyFont="1" applyBorder="1" applyAlignment="1">
      <alignment horizontal="center" vertical="center"/>
    </xf>
    <xf numFmtId="180" fontId="12" fillId="0" borderId="2" xfId="0" applyNumberFormat="1" applyFont="1" applyBorder="1" applyAlignment="1">
      <alignment horizontal="center" vertical="center"/>
    </xf>
    <xf numFmtId="180" fontId="10" fillId="0" borderId="2" xfId="0" applyNumberFormat="1" applyFont="1" applyBorder="1" applyAlignment="1">
      <alignment horizontal="center" vertical="center" shrinkToFit="1"/>
    </xf>
    <xf numFmtId="180" fontId="10" fillId="0" borderId="1" xfId="0" applyNumberFormat="1" applyFont="1" applyBorder="1" applyAlignment="1">
      <alignment horizontal="center" vertical="center" shrinkToFit="1"/>
    </xf>
    <xf numFmtId="180" fontId="10" fillId="0" borderId="18" xfId="0" applyNumberFormat="1" applyFont="1" applyBorder="1" applyAlignment="1">
      <alignment horizontal="center" vertical="center" shrinkToFit="1"/>
    </xf>
    <xf numFmtId="0" fontId="42" fillId="0" borderId="0" xfId="0" applyFont="1">
      <alignment vertical="center"/>
    </xf>
    <xf numFmtId="0" fontId="10" fillId="0" borderId="0" xfId="0" applyFont="1">
      <alignment vertical="center"/>
    </xf>
    <xf numFmtId="0" fontId="44" fillId="0" borderId="0" xfId="0" applyFont="1">
      <alignment vertical="center"/>
    </xf>
    <xf numFmtId="0" fontId="50" fillId="0" borderId="0" xfId="0" applyFont="1">
      <alignment vertical="center"/>
    </xf>
    <xf numFmtId="0" fontId="44" fillId="0" borderId="0" xfId="0" applyFont="1" applyAlignment="1">
      <alignment horizontal="center" vertical="center"/>
    </xf>
    <xf numFmtId="182" fontId="50" fillId="0" borderId="0" xfId="0" applyNumberFormat="1" applyFont="1" applyAlignment="1">
      <alignment horizontal="center" vertical="center"/>
    </xf>
    <xf numFmtId="0" fontId="16" fillId="0" borderId="0" xfId="7" applyFont="1" applyAlignment="1">
      <alignment vertical="center"/>
    </xf>
    <xf numFmtId="0" fontId="16" fillId="0" borderId="0" xfId="7" applyFont="1" applyAlignment="1">
      <alignment horizontal="left" vertical="center"/>
    </xf>
    <xf numFmtId="0" fontId="44" fillId="0" borderId="0" xfId="0" applyFont="1" applyAlignment="1">
      <alignment horizontal="left" vertical="center"/>
    </xf>
    <xf numFmtId="0" fontId="50" fillId="0" borderId="0" xfId="0" applyFont="1" applyAlignment="1">
      <alignment horizontal="center" vertical="center"/>
    </xf>
    <xf numFmtId="0" fontId="50" fillId="0" borderId="0" xfId="0" applyFont="1" applyAlignment="1">
      <alignment horizontal="left"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center" vertical="center"/>
    </xf>
    <xf numFmtId="0" fontId="46" fillId="0" borderId="0" xfId="7" applyFont="1" applyAlignment="1">
      <alignment vertical="center"/>
    </xf>
    <xf numFmtId="0" fontId="4" fillId="0" borderId="1" xfId="7" applyBorder="1" applyAlignment="1" applyProtection="1">
      <alignment horizontal="center" vertical="center"/>
      <protection locked="0"/>
    </xf>
    <xf numFmtId="0" fontId="48" fillId="2" borderId="0" xfId="0" applyFont="1" applyFill="1">
      <alignment vertical="center"/>
    </xf>
    <xf numFmtId="180" fontId="44" fillId="0" borderId="2" xfId="0" applyNumberFormat="1" applyFont="1" applyBorder="1">
      <alignment vertical="center"/>
    </xf>
    <xf numFmtId="0" fontId="44" fillId="0" borderId="1" xfId="0" applyFont="1" applyBorder="1" applyAlignment="1">
      <alignment horizontal="center" vertical="center"/>
    </xf>
    <xf numFmtId="0" fontId="44" fillId="0" borderId="41" xfId="0" applyFont="1" applyBorder="1" applyAlignment="1">
      <alignment horizontal="center" vertical="center"/>
    </xf>
    <xf numFmtId="0" fontId="44" fillId="0" borderId="49" xfId="0" applyFont="1" applyBorder="1" applyAlignment="1">
      <alignment horizontal="center" vertical="center"/>
    </xf>
    <xf numFmtId="0" fontId="44" fillId="0" borderId="50" xfId="0" applyFont="1" applyBorder="1" applyAlignment="1">
      <alignment horizontal="center" vertical="center"/>
    </xf>
    <xf numFmtId="0" fontId="43" fillId="0" borderId="0" xfId="0" applyFont="1" applyAlignment="1">
      <alignment horizontal="right"/>
    </xf>
    <xf numFmtId="0" fontId="44" fillId="0" borderId="3" xfId="0" applyFont="1" applyBorder="1" applyAlignment="1">
      <alignment horizontal="center" vertical="center"/>
    </xf>
    <xf numFmtId="0" fontId="51" fillId="0" borderId="0" xfId="0" applyFont="1" applyAlignment="1">
      <alignment horizontal="center" vertical="center"/>
    </xf>
    <xf numFmtId="0" fontId="6" fillId="0" borderId="0" xfId="0" applyFont="1" applyAlignment="1">
      <alignment horizontal="center" vertical="center"/>
    </xf>
    <xf numFmtId="0" fontId="32" fillId="0" borderId="0" xfId="0" applyFont="1">
      <alignment vertical="center"/>
    </xf>
    <xf numFmtId="0" fontId="24" fillId="0" borderId="30" xfId="0" applyFont="1" applyBorder="1" applyAlignment="1">
      <alignment horizontal="left" vertical="center"/>
    </xf>
    <xf numFmtId="49" fontId="24" fillId="0" borderId="30" xfId="0" applyNumberFormat="1" applyFont="1" applyBorder="1">
      <alignment vertical="center"/>
    </xf>
    <xf numFmtId="49" fontId="14" fillId="0" borderId="0" xfId="0" applyNumberFormat="1" applyFont="1">
      <alignment vertical="center"/>
    </xf>
    <xf numFmtId="0" fontId="13" fillId="0" borderId="34" xfId="0" applyFont="1" applyBorder="1">
      <alignment vertical="center"/>
    </xf>
    <xf numFmtId="0" fontId="13" fillId="0" borderId="29" xfId="0" applyFont="1" applyBorder="1">
      <alignment vertical="center"/>
    </xf>
    <xf numFmtId="0" fontId="13" fillId="0" borderId="35" xfId="0" applyFont="1" applyBorder="1">
      <alignment vertical="center"/>
    </xf>
    <xf numFmtId="0" fontId="13" fillId="0" borderId="36" xfId="0" applyFont="1" applyBorder="1">
      <alignment vertical="center"/>
    </xf>
    <xf numFmtId="0" fontId="30" fillId="0" borderId="37" xfId="0" applyFont="1" applyBorder="1" applyAlignment="1">
      <alignment horizontal="center" vertical="center"/>
    </xf>
    <xf numFmtId="0" fontId="33" fillId="0" borderId="37" xfId="0" applyFont="1" applyBorder="1">
      <alignment vertical="center"/>
    </xf>
    <xf numFmtId="180" fontId="33" fillId="0" borderId="37" xfId="0" applyNumberFormat="1" applyFont="1" applyBorder="1" applyAlignment="1">
      <alignment horizontal="center" vertical="center"/>
    </xf>
    <xf numFmtId="0" fontId="33" fillId="0" borderId="38" xfId="0" applyFont="1" applyBorder="1">
      <alignment vertical="center"/>
    </xf>
    <xf numFmtId="0" fontId="6" fillId="0" borderId="11" xfId="0" applyFont="1" applyBorder="1" applyAlignment="1">
      <alignment horizontal="center" vertical="center"/>
    </xf>
    <xf numFmtId="0" fontId="13" fillId="0" borderId="39" xfId="0" applyFont="1" applyBorder="1">
      <alignment vertical="center"/>
    </xf>
    <xf numFmtId="0" fontId="28" fillId="0" borderId="0" xfId="0" applyFont="1" applyAlignment="1">
      <alignment horizontal="right" vertical="center"/>
    </xf>
    <xf numFmtId="0" fontId="28" fillId="0" borderId="0" xfId="0" applyFont="1">
      <alignment vertical="center"/>
    </xf>
    <xf numFmtId="0" fontId="14" fillId="0" borderId="40" xfId="0" applyFont="1" applyBorder="1" applyAlignment="1">
      <alignment horizontal="right" vertical="center"/>
    </xf>
    <xf numFmtId="0" fontId="14" fillId="0" borderId="0" xfId="0" applyFont="1">
      <alignment vertical="center"/>
    </xf>
    <xf numFmtId="180" fontId="14" fillId="0" borderId="40" xfId="0" applyNumberFormat="1" applyFont="1" applyBorder="1" applyAlignment="1">
      <alignment horizontal="right" vertical="top"/>
    </xf>
    <xf numFmtId="0" fontId="28" fillId="0" borderId="0" xfId="0" applyFont="1" applyAlignment="1">
      <alignment vertical="top"/>
    </xf>
    <xf numFmtId="0" fontId="14" fillId="0" borderId="0" xfId="0" applyFont="1" applyAlignment="1">
      <alignment vertical="top"/>
    </xf>
    <xf numFmtId="180" fontId="13" fillId="0" borderId="41" xfId="0" applyNumberFormat="1" applyFont="1" applyBorder="1">
      <alignment vertical="center"/>
    </xf>
    <xf numFmtId="0" fontId="13" fillId="0" borderId="37" xfId="0" applyFont="1" applyBorder="1" applyAlignment="1">
      <alignment horizontal="center" vertical="center"/>
    </xf>
    <xf numFmtId="180" fontId="13" fillId="0" borderId="42" xfId="0" applyNumberFormat="1" applyFont="1" applyBorder="1" applyAlignment="1">
      <alignment horizontal="center" vertical="center"/>
    </xf>
    <xf numFmtId="0" fontId="66" fillId="0" borderId="0" xfId="0" applyFont="1">
      <alignment vertical="center"/>
    </xf>
    <xf numFmtId="180" fontId="13" fillId="0" borderId="37" xfId="0" applyNumberFormat="1" applyFont="1" applyBorder="1">
      <alignment vertical="center"/>
    </xf>
    <xf numFmtId="180" fontId="13" fillId="0" borderId="13" xfId="0" applyNumberFormat="1" applyFont="1" applyBorder="1" applyAlignment="1">
      <alignment horizontal="center" vertical="center"/>
    </xf>
    <xf numFmtId="0" fontId="46" fillId="0" borderId="0" xfId="0" applyFont="1" applyAlignment="1">
      <alignment horizontal="center" vertical="center"/>
    </xf>
    <xf numFmtId="0" fontId="41" fillId="0" borderId="0" xfId="0" applyFont="1" applyAlignment="1">
      <alignment horizontal="center" vertical="center"/>
    </xf>
    <xf numFmtId="49" fontId="59"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8" fillId="0" borderId="43" xfId="0" applyNumberFormat="1" applyFont="1" applyBorder="1" applyAlignment="1">
      <alignment horizontal="center" vertical="center" shrinkToFit="1"/>
    </xf>
    <xf numFmtId="38" fontId="33" fillId="0" borderId="1" xfId="3" applyFont="1" applyFill="1" applyBorder="1" applyAlignment="1" applyProtection="1">
      <alignment horizontal="center" vertical="center"/>
    </xf>
    <xf numFmtId="49" fontId="33" fillId="0" borderId="44" xfId="0" applyNumberFormat="1" applyFont="1" applyBorder="1" applyAlignment="1">
      <alignment horizontal="center" vertical="center"/>
    </xf>
    <xf numFmtId="49" fontId="13" fillId="0" borderId="18" xfId="0" applyNumberFormat="1" applyFont="1" applyBorder="1" applyAlignment="1">
      <alignment horizontal="center" vertical="center" shrinkToFit="1"/>
    </xf>
    <xf numFmtId="49" fontId="6" fillId="0" borderId="0" xfId="0" applyNumberFormat="1" applyFont="1">
      <alignment vertical="center"/>
    </xf>
    <xf numFmtId="49" fontId="33" fillId="0" borderId="46" xfId="0" applyNumberFormat="1" applyFont="1" applyBorder="1" applyAlignment="1">
      <alignment horizontal="center" vertical="center"/>
    </xf>
    <xf numFmtId="49" fontId="57" fillId="0" borderId="19" xfId="0" applyNumberFormat="1" applyFont="1" applyBorder="1" applyAlignment="1">
      <alignment vertical="center" wrapText="1"/>
    </xf>
    <xf numFmtId="49" fontId="13" fillId="0" borderId="21" xfId="0" applyNumberFormat="1" applyFont="1" applyBorder="1" applyAlignment="1">
      <alignment horizontal="center" vertical="center" shrinkToFit="1"/>
    </xf>
    <xf numFmtId="0" fontId="13" fillId="0" borderId="47" xfId="0" applyFont="1" applyBorder="1">
      <alignment vertical="center"/>
    </xf>
    <xf numFmtId="0" fontId="14" fillId="0" borderId="45" xfId="0" applyFont="1" applyBorder="1">
      <alignment vertical="center"/>
    </xf>
    <xf numFmtId="0" fontId="57" fillId="0" borderId="0" xfId="0" applyFont="1" applyAlignment="1">
      <alignment vertical="center" wrapText="1"/>
    </xf>
    <xf numFmtId="0" fontId="11" fillId="0" borderId="0" xfId="4" applyFont="1" applyAlignment="1"/>
    <xf numFmtId="49" fontId="11" fillId="0" borderId="27" xfId="7" applyNumberFormat="1" applyFont="1" applyBorder="1" applyAlignment="1" applyProtection="1">
      <alignment horizontal="center" vertical="center"/>
      <protection locked="0"/>
    </xf>
    <xf numFmtId="0" fontId="68" fillId="2" borderId="0" xfId="4" applyFont="1" applyFill="1" applyAlignment="1"/>
    <xf numFmtId="0" fontId="67" fillId="2" borderId="0" xfId="0" applyFont="1" applyFill="1">
      <alignment vertical="center"/>
    </xf>
    <xf numFmtId="180" fontId="43" fillId="0" borderId="0" xfId="0" applyNumberFormat="1" applyFont="1" applyAlignment="1" applyProtection="1">
      <alignment horizontal="center" vertical="center"/>
      <protection locked="0"/>
    </xf>
    <xf numFmtId="180" fontId="44" fillId="0" borderId="0" xfId="0" applyNumberFormat="1" applyFont="1" applyProtection="1">
      <alignment vertical="center"/>
      <protection locked="0"/>
    </xf>
    <xf numFmtId="180" fontId="69" fillId="0" borderId="0" xfId="0" applyNumberFormat="1" applyFont="1" applyProtection="1">
      <alignment vertical="center"/>
      <protection locked="0"/>
    </xf>
    <xf numFmtId="180" fontId="69" fillId="0" borderId="0" xfId="0" applyNumberFormat="1" applyFont="1" applyAlignment="1" applyProtection="1">
      <alignment vertical="center" shrinkToFit="1"/>
      <protection locked="0"/>
    </xf>
    <xf numFmtId="180" fontId="43" fillId="0" borderId="0" xfId="0" applyNumberFormat="1" applyFont="1" applyProtection="1">
      <alignment vertical="center"/>
      <protection locked="0"/>
    </xf>
    <xf numFmtId="180" fontId="45" fillId="0" borderId="0" xfId="0" applyNumberFormat="1" applyFont="1" applyProtection="1">
      <alignment vertical="center"/>
      <protection locked="0"/>
    </xf>
    <xf numFmtId="180" fontId="45" fillId="0" borderId="0" xfId="0" applyNumberFormat="1" applyFont="1" applyAlignment="1" applyProtection="1">
      <alignment vertical="center" shrinkToFit="1"/>
      <protection locked="0"/>
    </xf>
    <xf numFmtId="180" fontId="69" fillId="0" borderId="0" xfId="0" applyNumberFormat="1" applyFont="1">
      <alignment vertical="center"/>
    </xf>
    <xf numFmtId="180" fontId="46" fillId="0" borderId="0" xfId="0" applyNumberFormat="1" applyFont="1">
      <alignment vertical="center"/>
    </xf>
    <xf numFmtId="180" fontId="0" fillId="0" borderId="0" xfId="0" applyNumberFormat="1">
      <alignment vertical="center"/>
    </xf>
    <xf numFmtId="180" fontId="42" fillId="0" borderId="0" xfId="0" applyNumberFormat="1" applyFont="1">
      <alignment vertical="center"/>
    </xf>
    <xf numFmtId="180" fontId="70" fillId="0" borderId="0" xfId="0" applyNumberFormat="1" applyFont="1">
      <alignment vertical="center"/>
    </xf>
    <xf numFmtId="183" fontId="24" fillId="2" borderId="8" xfId="10" applyNumberFormat="1" applyFont="1" applyFill="1" applyBorder="1" applyAlignment="1">
      <alignment horizontal="center" vertical="center"/>
    </xf>
    <xf numFmtId="0" fontId="11" fillId="2" borderId="0" xfId="7" applyFont="1" applyFill="1" applyAlignment="1">
      <alignment horizontal="center" vertical="center" shrinkToFit="1"/>
    </xf>
    <xf numFmtId="180" fontId="11" fillId="2" borderId="0" xfId="7" applyNumberFormat="1" applyFont="1" applyFill="1" applyAlignment="1">
      <alignment horizontal="left" vertical="center" shrinkToFit="1"/>
    </xf>
    <xf numFmtId="0" fontId="46" fillId="2" borderId="0" xfId="7" applyFont="1" applyFill="1" applyAlignment="1">
      <alignment horizontal="left" vertical="center"/>
    </xf>
    <xf numFmtId="180" fontId="11" fillId="2" borderId="0" xfId="7" applyNumberFormat="1" applyFont="1" applyFill="1" applyAlignment="1">
      <alignment horizontal="left" vertical="center"/>
    </xf>
    <xf numFmtId="0" fontId="26" fillId="2" borderId="0" xfId="7" applyFont="1" applyFill="1" applyAlignment="1">
      <alignment horizontal="left" vertical="center" shrinkToFit="1"/>
    </xf>
    <xf numFmtId="0" fontId="46" fillId="0" borderId="0" xfId="0" applyFont="1" applyAlignment="1">
      <alignment horizontal="left" vertical="center"/>
    </xf>
    <xf numFmtId="0" fontId="0" fillId="0" borderId="1" xfId="7" applyFont="1" applyBorder="1" applyAlignment="1" applyProtection="1">
      <alignment vertical="center"/>
      <protection locked="0"/>
    </xf>
    <xf numFmtId="180" fontId="10" fillId="2" borderId="26" xfId="0" applyNumberFormat="1" applyFont="1" applyFill="1" applyBorder="1" applyAlignment="1">
      <alignment horizontal="center" vertical="center"/>
    </xf>
    <xf numFmtId="180" fontId="12" fillId="2" borderId="26" xfId="0" applyNumberFormat="1" applyFont="1" applyFill="1" applyBorder="1" applyAlignment="1">
      <alignment horizontal="center" vertical="center"/>
    </xf>
    <xf numFmtId="180" fontId="10" fillId="2" borderId="14" xfId="0" applyNumberFormat="1" applyFont="1" applyFill="1" applyBorder="1" applyAlignment="1">
      <alignment horizontal="center" vertical="center"/>
    </xf>
    <xf numFmtId="180" fontId="12" fillId="2" borderId="2"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shrinkToFit="1"/>
    </xf>
    <xf numFmtId="180" fontId="10" fillId="2" borderId="1" xfId="0" applyNumberFormat="1" applyFont="1" applyFill="1" applyBorder="1" applyAlignment="1">
      <alignment horizontal="center" vertical="center" shrinkToFit="1"/>
    </xf>
    <xf numFmtId="180" fontId="10" fillId="2" borderId="18" xfId="0" applyNumberFormat="1" applyFont="1" applyFill="1" applyBorder="1" applyAlignment="1">
      <alignment horizontal="center" vertical="center" shrinkToFit="1"/>
    </xf>
    <xf numFmtId="180" fontId="43" fillId="0" borderId="0" xfId="0" applyNumberFormat="1" applyFont="1" applyAlignment="1">
      <alignment horizontal="center" vertical="center"/>
    </xf>
    <xf numFmtId="180" fontId="44" fillId="0" borderId="0" xfId="0" applyNumberFormat="1" applyFont="1" applyAlignment="1">
      <alignment horizontal="center" vertical="center"/>
    </xf>
    <xf numFmtId="180" fontId="75" fillId="0" borderId="0" xfId="0" applyNumberFormat="1" applyFont="1" applyAlignment="1">
      <alignment horizontal="center" vertical="center" shrinkToFit="1"/>
    </xf>
    <xf numFmtId="180" fontId="69" fillId="0" borderId="0" xfId="0" applyNumberFormat="1" applyFont="1" applyAlignment="1">
      <alignment vertical="center" shrinkToFit="1"/>
    </xf>
    <xf numFmtId="180" fontId="43" fillId="0" borderId="0" xfId="0" applyNumberFormat="1" applyFont="1" applyAlignment="1">
      <alignment horizontal="center" vertical="center" shrinkToFit="1"/>
    </xf>
    <xf numFmtId="0" fontId="28" fillId="4" borderId="1" xfId="4" applyFont="1" applyFill="1" applyBorder="1" applyAlignment="1" applyProtection="1">
      <alignment horizontal="center" vertical="center"/>
      <protection locked="0"/>
    </xf>
    <xf numFmtId="0" fontId="28" fillId="0" borderId="0" xfId="4" applyFont="1" applyAlignment="1"/>
    <xf numFmtId="0" fontId="15" fillId="0" borderId="0" xfId="4" applyAlignment="1"/>
    <xf numFmtId="0" fontId="15" fillId="0" borderId="0" xfId="4" applyAlignment="1">
      <alignment horizontal="center" vertical="center"/>
    </xf>
    <xf numFmtId="49" fontId="15" fillId="0" borderId="0" xfId="4" applyNumberFormat="1" applyAlignment="1">
      <alignment horizontal="center"/>
    </xf>
    <xf numFmtId="49" fontId="28" fillId="0" borderId="0" xfId="4" applyNumberFormat="1" applyFont="1" applyAlignment="1"/>
    <xf numFmtId="0" fontId="29" fillId="0" borderId="0" xfId="2" applyFont="1" applyFill="1" applyAlignment="1" applyProtection="1"/>
    <xf numFmtId="0" fontId="28" fillId="0" borderId="0" xfId="4" applyFont="1">
      <alignment vertical="center"/>
    </xf>
    <xf numFmtId="0" fontId="15" fillId="0" borderId="0" xfId="4" applyAlignment="1">
      <alignment horizontal="center"/>
    </xf>
    <xf numFmtId="0" fontId="28" fillId="0" borderId="0" xfId="4" applyFont="1" applyAlignment="1">
      <alignment horizontal="center" vertical="center"/>
    </xf>
    <xf numFmtId="0" fontId="38" fillId="0" borderId="0" xfId="4" applyFont="1" applyAlignment="1"/>
    <xf numFmtId="0" fontId="68" fillId="0" borderId="0" xfId="4" applyFont="1" applyAlignment="1"/>
    <xf numFmtId="0" fontId="13" fillId="0" borderId="0" xfId="4" applyFont="1">
      <alignment vertical="center"/>
    </xf>
    <xf numFmtId="184" fontId="24" fillId="5" borderId="2" xfId="10" applyNumberFormat="1" applyFont="1" applyFill="1" applyBorder="1" applyProtection="1">
      <alignment vertical="center"/>
      <protection locked="0"/>
    </xf>
    <xf numFmtId="0" fontId="13" fillId="0" borderId="40" xfId="0" applyFont="1" applyBorder="1">
      <alignment vertical="center"/>
    </xf>
    <xf numFmtId="0" fontId="13" fillId="0" borderId="13" xfId="0" applyFont="1" applyBorder="1" applyAlignment="1">
      <alignment horizontal="center" vertical="center"/>
    </xf>
    <xf numFmtId="180" fontId="13" fillId="0" borderId="1" xfId="0" applyNumberFormat="1" applyFont="1" applyBorder="1" applyAlignment="1">
      <alignment horizontal="center" vertical="center" shrinkToFit="1"/>
    </xf>
    <xf numFmtId="49" fontId="57" fillId="0" borderId="1" xfId="0" applyNumberFormat="1" applyFont="1" applyBorder="1" applyAlignment="1">
      <alignment vertical="center" wrapText="1"/>
    </xf>
    <xf numFmtId="49" fontId="59"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3" fillId="0" borderId="19" xfId="0" applyNumberFormat="1" applyFont="1" applyBorder="1" applyAlignment="1">
      <alignment horizontal="center" vertical="center" shrinkToFit="1"/>
    </xf>
    <xf numFmtId="0" fontId="76" fillId="0" borderId="34" xfId="0" applyFont="1" applyBorder="1">
      <alignment vertical="center"/>
    </xf>
    <xf numFmtId="0" fontId="76" fillId="0" borderId="29" xfId="0" applyFont="1" applyBorder="1">
      <alignment vertical="center"/>
    </xf>
    <xf numFmtId="0" fontId="76" fillId="0" borderId="47" xfId="0" applyFont="1" applyBorder="1">
      <alignment vertical="center"/>
    </xf>
    <xf numFmtId="0" fontId="77" fillId="0" borderId="0" xfId="0" applyFont="1" applyAlignment="1">
      <alignment horizontal="right" vertical="top"/>
    </xf>
    <xf numFmtId="0" fontId="77" fillId="0" borderId="0" xfId="0" applyFont="1" applyAlignment="1">
      <alignment vertical="top"/>
    </xf>
    <xf numFmtId="0" fontId="77" fillId="0" borderId="0" xfId="0" applyFont="1">
      <alignment vertical="center"/>
    </xf>
    <xf numFmtId="0" fontId="78" fillId="0" borderId="0" xfId="0" applyFont="1">
      <alignment vertical="center"/>
    </xf>
    <xf numFmtId="0" fontId="78" fillId="0" borderId="45" xfId="0" applyFont="1" applyBorder="1">
      <alignment vertical="center"/>
    </xf>
    <xf numFmtId="0" fontId="78" fillId="0" borderId="0" xfId="0" applyFont="1" applyAlignment="1">
      <alignment vertical="top"/>
    </xf>
    <xf numFmtId="0" fontId="44" fillId="0" borderId="8" xfId="0" applyFont="1" applyBorder="1">
      <alignment vertical="center"/>
    </xf>
    <xf numFmtId="0" fontId="44" fillId="0" borderId="16" xfId="0" applyFont="1" applyBorder="1">
      <alignment vertical="center"/>
    </xf>
    <xf numFmtId="0" fontId="50" fillId="0" borderId="8" xfId="0" applyFont="1" applyBorder="1">
      <alignment vertical="center"/>
    </xf>
    <xf numFmtId="0" fontId="50" fillId="0" borderId="16" xfId="0" applyFont="1" applyBorder="1">
      <alignment vertical="center"/>
    </xf>
    <xf numFmtId="0" fontId="80" fillId="0" borderId="0" xfId="0" applyFont="1">
      <alignment vertical="center"/>
    </xf>
    <xf numFmtId="0" fontId="44" fillId="0" borderId="2" xfId="0" applyFont="1" applyBorder="1" applyProtection="1">
      <alignment vertical="center"/>
      <protection locked="0"/>
    </xf>
    <xf numFmtId="0" fontId="68" fillId="2" borderId="0" xfId="0" applyFont="1" applyFill="1">
      <alignment vertical="center"/>
    </xf>
    <xf numFmtId="0" fontId="44" fillId="5" borderId="2" xfId="0" applyFont="1" applyFill="1" applyBorder="1" applyProtection="1">
      <alignment vertical="center"/>
      <protection locked="0"/>
    </xf>
    <xf numFmtId="0" fontId="50" fillId="5" borderId="8" xfId="0" applyFont="1" applyFill="1" applyBorder="1">
      <alignment vertical="center"/>
    </xf>
    <xf numFmtId="0" fontId="50" fillId="5" borderId="16" xfId="0" applyFont="1" applyFill="1" applyBorder="1">
      <alignment vertical="center"/>
    </xf>
    <xf numFmtId="0" fontId="50" fillId="5" borderId="2" xfId="0" applyFont="1" applyFill="1" applyBorder="1" applyProtection="1">
      <alignment vertical="center"/>
      <protection locked="0"/>
    </xf>
    <xf numFmtId="0" fontId="40" fillId="2" borderId="0" xfId="4" applyFont="1" applyFill="1" applyAlignment="1"/>
    <xf numFmtId="180" fontId="16" fillId="0" borderId="8" xfId="7" applyNumberFormat="1" applyFont="1" applyBorder="1" applyAlignment="1">
      <alignment vertical="center" wrapText="1" shrinkToFit="1"/>
    </xf>
    <xf numFmtId="0" fontId="11" fillId="0" borderId="2" xfId="7" applyFont="1" applyBorder="1" applyAlignment="1" applyProtection="1">
      <alignment horizontal="center" vertical="center"/>
      <protection locked="0"/>
    </xf>
    <xf numFmtId="0" fontId="46" fillId="0" borderId="0" xfId="0" applyFont="1">
      <alignment vertical="center"/>
    </xf>
    <xf numFmtId="0" fontId="44" fillId="0" borderId="50" xfId="0" applyFont="1" applyBorder="1" applyAlignment="1" applyProtection="1">
      <alignment horizontal="center" vertical="center"/>
      <protection locked="0"/>
    </xf>
    <xf numFmtId="0" fontId="4" fillId="0" borderId="0" xfId="10">
      <alignment vertical="center"/>
    </xf>
    <xf numFmtId="0" fontId="48" fillId="0" borderId="0" xfId="5" applyFont="1" applyAlignment="1">
      <alignment horizontal="left" vertical="center"/>
    </xf>
    <xf numFmtId="0" fontId="24" fillId="2" borderId="23" xfId="10" applyFont="1" applyFill="1" applyBorder="1" applyAlignment="1">
      <alignment horizontal="center" vertical="center"/>
    </xf>
    <xf numFmtId="184" fontId="24" fillId="2" borderId="2" xfId="10" applyNumberFormat="1" applyFont="1" applyFill="1" applyBorder="1">
      <alignment vertical="center"/>
    </xf>
    <xf numFmtId="183" fontId="24" fillId="2" borderId="16" xfId="10" applyNumberFormat="1" applyFont="1" applyFill="1" applyBorder="1">
      <alignment vertical="center"/>
    </xf>
    <xf numFmtId="183" fontId="24" fillId="2" borderId="2" xfId="10" applyNumberFormat="1" applyFont="1" applyFill="1" applyBorder="1">
      <alignment vertical="center"/>
    </xf>
    <xf numFmtId="183" fontId="24" fillId="2" borderId="25" xfId="10" applyNumberFormat="1" applyFont="1" applyFill="1" applyBorder="1">
      <alignment vertical="center"/>
    </xf>
    <xf numFmtId="0" fontId="46" fillId="0" borderId="0" xfId="10" applyFont="1">
      <alignment vertical="center"/>
    </xf>
    <xf numFmtId="0" fontId="48" fillId="0" borderId="0" xfId="10" applyFont="1">
      <alignment vertical="center"/>
    </xf>
    <xf numFmtId="183" fontId="24" fillId="2" borderId="20" xfId="10" applyNumberFormat="1" applyFont="1" applyFill="1" applyBorder="1">
      <alignment vertical="center"/>
    </xf>
    <xf numFmtId="183" fontId="24" fillId="2" borderId="115" xfId="10" applyNumberFormat="1" applyFont="1" applyFill="1" applyBorder="1">
      <alignment vertical="center"/>
    </xf>
    <xf numFmtId="0" fontId="10" fillId="0" borderId="0" xfId="10" applyFont="1">
      <alignment vertical="center"/>
    </xf>
    <xf numFmtId="0" fontId="12" fillId="2" borderId="0" xfId="10" applyFont="1" applyFill="1">
      <alignment vertical="center"/>
    </xf>
    <xf numFmtId="0" fontId="12" fillId="0" borderId="0" xfId="10" applyFont="1">
      <alignment vertical="center"/>
    </xf>
    <xf numFmtId="0" fontId="24" fillId="0" borderId="0" xfId="10" applyFont="1">
      <alignment vertical="center"/>
    </xf>
    <xf numFmtId="0" fontId="24" fillId="0" borderId="0" xfId="10" applyFont="1" applyAlignment="1">
      <alignment horizontal="center" vertical="center"/>
    </xf>
    <xf numFmtId="0" fontId="4" fillId="0" borderId="0" xfId="10" applyAlignment="1">
      <alignment horizontal="center" vertical="center"/>
    </xf>
    <xf numFmtId="0" fontId="30" fillId="2" borderId="0" xfId="10" applyFont="1" applyFill="1" applyAlignment="1">
      <alignment horizontal="center" vertical="center"/>
    </xf>
    <xf numFmtId="0" fontId="94" fillId="0" borderId="0" xfId="10" applyFont="1">
      <alignment vertical="center"/>
    </xf>
    <xf numFmtId="0" fontId="24" fillId="2" borderId="114" xfId="10" applyFont="1" applyFill="1" applyBorder="1" applyAlignment="1">
      <alignment horizontal="center" vertical="center" shrinkToFit="1"/>
    </xf>
    <xf numFmtId="180" fontId="24" fillId="2" borderId="1" xfId="10" applyNumberFormat="1" applyFont="1" applyFill="1" applyBorder="1" applyAlignment="1">
      <alignment horizontal="center" vertical="center"/>
    </xf>
    <xf numFmtId="0" fontId="0" fillId="2" borderId="0" xfId="10" applyFont="1" applyFill="1">
      <alignment vertical="center"/>
    </xf>
    <xf numFmtId="0" fontId="4" fillId="2" borderId="0" xfId="10" applyFill="1">
      <alignment vertical="center"/>
    </xf>
    <xf numFmtId="0" fontId="0" fillId="0" borderId="1" xfId="10" applyFont="1" applyBorder="1" applyAlignment="1">
      <alignment horizontal="center" vertical="center"/>
    </xf>
    <xf numFmtId="180" fontId="10" fillId="2" borderId="25" xfId="0" applyNumberFormat="1" applyFont="1" applyFill="1" applyBorder="1">
      <alignment vertical="center"/>
    </xf>
    <xf numFmtId="180" fontId="10" fillId="2" borderId="31" xfId="0" applyNumberFormat="1" applyFont="1" applyFill="1" applyBorder="1" applyAlignment="1">
      <alignment horizontal="center" vertical="center"/>
    </xf>
    <xf numFmtId="0" fontId="16" fillId="0" borderId="32" xfId="7" applyFont="1" applyBorder="1" applyAlignment="1">
      <alignment horizontal="center" vertical="center" wrapText="1" shrinkToFit="1"/>
    </xf>
    <xf numFmtId="0" fontId="0" fillId="0" borderId="0" xfId="10" applyFont="1">
      <alignment vertical="center"/>
    </xf>
    <xf numFmtId="0" fontId="2" fillId="0" borderId="0" xfId="11">
      <alignment vertical="center"/>
    </xf>
    <xf numFmtId="0" fontId="81" fillId="0" borderId="0" xfId="11" applyFont="1" applyAlignment="1">
      <alignment horizontal="distributed" vertical="center" justifyLastLine="1"/>
    </xf>
    <xf numFmtId="0" fontId="81" fillId="0" borderId="0" xfId="11" applyFont="1" applyAlignment="1">
      <alignment horizontal="center" vertical="center" justifyLastLine="1"/>
    </xf>
    <xf numFmtId="0" fontId="84" fillId="0" borderId="0" xfId="11" applyFont="1">
      <alignment vertical="center"/>
    </xf>
    <xf numFmtId="0" fontId="85" fillId="0" borderId="0" xfId="11" applyFont="1">
      <alignment vertical="center"/>
    </xf>
    <xf numFmtId="180" fontId="2" fillId="0" borderId="0" xfId="11" applyNumberFormat="1">
      <alignment vertical="center"/>
    </xf>
    <xf numFmtId="0" fontId="88" fillId="0" borderId="0" xfId="11" applyFont="1">
      <alignment vertical="center"/>
    </xf>
    <xf numFmtId="0" fontId="88" fillId="0" borderId="0" xfId="11" applyFont="1" applyAlignment="1">
      <alignment horizontal="center" vertical="center"/>
    </xf>
    <xf numFmtId="0" fontId="2" fillId="0" borderId="120" xfId="11" applyBorder="1" applyAlignment="1">
      <alignment horizontal="center" vertical="center"/>
    </xf>
    <xf numFmtId="0" fontId="96" fillId="0" borderId="1" xfId="11" applyFont="1" applyBorder="1" applyAlignment="1">
      <alignment horizontal="center" vertical="center"/>
    </xf>
    <xf numFmtId="0" fontId="68" fillId="0" borderId="0" xfId="11" applyFont="1">
      <alignment vertical="center"/>
    </xf>
    <xf numFmtId="49" fontId="0" fillId="0" borderId="13" xfId="10" applyNumberFormat="1" applyFont="1" applyBorder="1" applyAlignment="1" applyProtection="1">
      <alignment horizontal="center" vertical="center"/>
      <protection locked="0"/>
    </xf>
    <xf numFmtId="49" fontId="0" fillId="0" borderId="1" xfId="10" applyNumberFormat="1" applyFont="1" applyBorder="1" applyAlignment="1" applyProtection="1">
      <alignment horizontal="center" vertical="center"/>
      <protection locked="0"/>
    </xf>
    <xf numFmtId="180" fontId="16" fillId="0" borderId="8" xfId="7" applyNumberFormat="1" applyFont="1" applyBorder="1" applyAlignment="1">
      <alignment horizontal="center" vertical="center" wrapText="1" shrinkToFit="1"/>
    </xf>
    <xf numFmtId="0" fontId="2" fillId="0" borderId="0" xfId="11" applyAlignment="1">
      <alignment horizontal="center" vertical="center"/>
    </xf>
    <xf numFmtId="0" fontId="85" fillId="0" borderId="0" xfId="11" applyFont="1" applyAlignment="1">
      <alignment horizontal="center" vertical="center"/>
    </xf>
    <xf numFmtId="0" fontId="44" fillId="2" borderId="1" xfId="0" applyFont="1" applyFill="1" applyBorder="1" applyAlignment="1">
      <alignment horizontal="center" vertical="center"/>
    </xf>
    <xf numFmtId="0" fontId="45" fillId="2" borderId="1"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15" fillId="2" borderId="0" xfId="4" applyFill="1" applyAlignment="1">
      <alignment horizontal="center"/>
    </xf>
    <xf numFmtId="49" fontId="44" fillId="2" borderId="49" xfId="0" applyNumberFormat="1" applyFont="1" applyFill="1" applyBorder="1" applyAlignment="1">
      <alignment horizontal="center" vertical="center"/>
    </xf>
    <xf numFmtId="180" fontId="24" fillId="2" borderId="28" xfId="10" applyNumberFormat="1" applyFont="1" applyFill="1" applyBorder="1" applyAlignment="1">
      <alignment horizontal="center" vertical="center"/>
    </xf>
    <xf numFmtId="0" fontId="24" fillId="2" borderId="114"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3" xfId="10" applyFont="1" applyFill="1" applyBorder="1" applyAlignment="1">
      <alignment horizontal="center" vertical="center"/>
    </xf>
    <xf numFmtId="0" fontId="0" fillId="0" borderId="13" xfId="10" applyFont="1" applyBorder="1" applyAlignment="1">
      <alignment horizontal="center" vertical="center"/>
    </xf>
    <xf numFmtId="0" fontId="0" fillId="2" borderId="119" xfId="10" applyFont="1" applyFill="1" applyBorder="1" applyAlignment="1">
      <alignment horizontal="center" vertical="center"/>
    </xf>
    <xf numFmtId="180" fontId="15" fillId="0" borderId="0" xfId="4" applyNumberFormat="1" applyAlignment="1">
      <alignment horizontal="center" vertical="center"/>
    </xf>
    <xf numFmtId="180" fontId="15" fillId="0" borderId="0" xfId="4" applyNumberFormat="1" applyAlignment="1"/>
    <xf numFmtId="180" fontId="28" fillId="0" borderId="1" xfId="4" applyNumberFormat="1" applyFont="1" applyBorder="1" applyAlignment="1">
      <alignment horizontal="center" vertical="center"/>
    </xf>
    <xf numFmtId="180" fontId="28" fillId="0" borderId="0" xfId="4" applyNumberFormat="1" applyFont="1" applyAlignment="1">
      <alignment horizontal="center" vertical="center"/>
    </xf>
    <xf numFmtId="180" fontId="38" fillId="0" borderId="0" xfId="4" applyNumberFormat="1" applyFont="1" applyAlignment="1"/>
    <xf numFmtId="49" fontId="1" fillId="0" borderId="0" xfId="11" applyNumberFormat="1" applyFont="1" applyAlignment="1" applyProtection="1">
      <alignment horizontal="center" vertical="center"/>
      <protection locked="0"/>
    </xf>
    <xf numFmtId="0" fontId="44" fillId="0" borderId="2" xfId="0" applyFont="1" applyBorder="1">
      <alignment vertical="center"/>
    </xf>
    <xf numFmtId="180" fontId="28" fillId="0" borderId="0" xfId="4" applyNumberFormat="1" applyFont="1">
      <alignment vertical="center"/>
    </xf>
    <xf numFmtId="0" fontId="74" fillId="2" borderId="0" xfId="5" applyFont="1" applyFill="1" applyAlignment="1">
      <alignment horizontal="left"/>
    </xf>
    <xf numFmtId="49" fontId="24" fillId="2" borderId="0" xfId="5" applyNumberFormat="1" applyFill="1" applyAlignment="1">
      <alignment horizontal="center"/>
    </xf>
    <xf numFmtId="0" fontId="24" fillId="2" borderId="0" xfId="5" applyFill="1" applyAlignment="1">
      <alignment horizontal="center"/>
    </xf>
    <xf numFmtId="0" fontId="24" fillId="2" borderId="0" xfId="5" applyFill="1"/>
    <xf numFmtId="0" fontId="24" fillId="2" borderId="0" xfId="5" applyFill="1" applyAlignment="1">
      <alignment horizontal="center" vertical="center"/>
    </xf>
    <xf numFmtId="0" fontId="24" fillId="0" borderId="0" xfId="5"/>
    <xf numFmtId="0" fontId="12" fillId="2" borderId="0" xfId="5" applyFont="1" applyFill="1" applyAlignment="1">
      <alignment horizontal="left" vertical="center"/>
    </xf>
    <xf numFmtId="0" fontId="24" fillId="2" borderId="0" xfId="5" applyFill="1" applyAlignment="1">
      <alignment horizontal="left" vertical="center"/>
    </xf>
    <xf numFmtId="0" fontId="24" fillId="0" borderId="0" xfId="5" applyAlignment="1">
      <alignment horizontal="left" vertical="center"/>
    </xf>
    <xf numFmtId="0" fontId="24" fillId="0" borderId="0" xfId="5" applyAlignment="1">
      <alignment vertical="center"/>
    </xf>
    <xf numFmtId="0" fontId="12" fillId="2" borderId="0" xfId="5" applyFont="1" applyFill="1" applyAlignment="1">
      <alignment horizontal="center" vertical="center"/>
    </xf>
    <xf numFmtId="0" fontId="24" fillId="2" borderId="0" xfId="5" applyFill="1" applyAlignment="1">
      <alignment vertical="center"/>
    </xf>
    <xf numFmtId="0" fontId="50" fillId="0" borderId="2" xfId="0" applyFont="1" applyBorder="1">
      <alignment vertical="center"/>
    </xf>
    <xf numFmtId="0" fontId="24" fillId="0" borderId="0" xfId="9">
      <alignment vertical="center"/>
    </xf>
    <xf numFmtId="0" fontId="24" fillId="0" borderId="0" xfId="9" applyAlignment="1">
      <alignment vertical="center" wrapText="1"/>
    </xf>
    <xf numFmtId="0" fontId="24" fillId="0" borderId="0" xfId="5" applyAlignment="1">
      <alignment horizontal="left" wrapText="1"/>
    </xf>
    <xf numFmtId="180" fontId="10" fillId="2" borderId="1"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xf>
    <xf numFmtId="180" fontId="10" fillId="2" borderId="8" xfId="0" applyNumberFormat="1" applyFont="1" applyFill="1" applyBorder="1" applyAlignment="1">
      <alignment horizontal="right" vertical="center"/>
    </xf>
    <xf numFmtId="180" fontId="10" fillId="0" borderId="31" xfId="0" applyNumberFormat="1" applyFont="1" applyBorder="1" applyAlignment="1">
      <alignment horizontal="center" vertical="center"/>
    </xf>
    <xf numFmtId="180" fontId="10" fillId="0" borderId="8" xfId="0" applyNumberFormat="1" applyFont="1" applyBorder="1" applyAlignment="1">
      <alignment horizontal="right" vertical="center"/>
    </xf>
    <xf numFmtId="180" fontId="10" fillId="0" borderId="25" xfId="0" applyNumberFormat="1" applyFont="1" applyBorder="1">
      <alignment vertical="center"/>
    </xf>
    <xf numFmtId="0" fontId="13" fillId="0" borderId="1" xfId="0" applyFont="1" applyBorder="1" applyAlignment="1">
      <alignment horizontal="center" vertical="center" shrinkToFit="1"/>
    </xf>
    <xf numFmtId="0" fontId="13" fillId="0" borderId="19" xfId="0" applyFont="1" applyBorder="1" applyAlignment="1">
      <alignment horizontal="center" vertical="center" shrinkToFit="1"/>
    </xf>
    <xf numFmtId="49" fontId="24" fillId="0" borderId="30" xfId="0" applyNumberFormat="1" applyFont="1" applyBorder="1" applyAlignment="1">
      <alignment horizontal="left" vertical="center"/>
    </xf>
    <xf numFmtId="0" fontId="44" fillId="7" borderId="100"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49" fontId="50" fillId="7" borderId="3" xfId="0" applyNumberFormat="1" applyFont="1" applyFill="1" applyBorder="1" applyAlignment="1" applyProtection="1">
      <alignment horizontal="center" vertical="center"/>
      <protection locked="0"/>
    </xf>
    <xf numFmtId="49" fontId="50" fillId="7" borderId="49" xfId="0" applyNumberFormat="1" applyFont="1" applyFill="1" applyBorder="1" applyAlignment="1" applyProtection="1">
      <alignment horizontal="center" vertical="center"/>
      <protection locked="0"/>
    </xf>
    <xf numFmtId="49" fontId="50" fillId="7" borderId="50" xfId="0" applyNumberFormat="1" applyFont="1" applyFill="1" applyBorder="1" applyAlignment="1" applyProtection="1">
      <alignment horizontal="center" vertical="center"/>
      <protection locked="0"/>
    </xf>
    <xf numFmtId="180" fontId="64" fillId="0" borderId="0" xfId="6" applyNumberFormat="1" applyFont="1">
      <alignment vertical="center"/>
    </xf>
    <xf numFmtId="180" fontId="36" fillId="0" borderId="0" xfId="6" applyNumberFormat="1" applyAlignment="1">
      <alignment horizontal="left" vertical="center"/>
    </xf>
    <xf numFmtId="180" fontId="36" fillId="0" borderId="22" xfId="6" applyNumberFormat="1" applyBorder="1" applyAlignment="1">
      <alignment horizontal="left" vertical="center"/>
    </xf>
    <xf numFmtId="180" fontId="62" fillId="0" borderId="1" xfId="6" applyNumberFormat="1" applyFont="1" applyBorder="1" applyAlignment="1" applyProtection="1">
      <alignment horizontal="left" vertical="center"/>
      <protection locked="0"/>
    </xf>
    <xf numFmtId="180" fontId="62" fillId="0" borderId="0" xfId="6" applyNumberFormat="1" applyFont="1" applyAlignment="1">
      <alignment horizontal="left" vertical="center"/>
    </xf>
    <xf numFmtId="180" fontId="62" fillId="0" borderId="41" xfId="6" applyNumberFormat="1" applyFont="1" applyBorder="1" applyAlignment="1">
      <alignment horizontal="left" vertical="center"/>
    </xf>
    <xf numFmtId="0" fontId="0" fillId="0" borderId="0" xfId="0" applyAlignment="1">
      <alignment vertical="top"/>
    </xf>
    <xf numFmtId="180" fontId="61" fillId="0" borderId="54" xfId="6" applyNumberFormat="1" applyFont="1" applyBorder="1" applyAlignment="1">
      <alignment horizontal="center" vertical="center"/>
    </xf>
    <xf numFmtId="180" fontId="25" fillId="0" borderId="0" xfId="6" applyNumberFormat="1" applyFont="1" applyAlignment="1">
      <alignment horizontal="center" vertical="center"/>
    </xf>
    <xf numFmtId="180" fontId="60" fillId="0" borderId="0" xfId="6" applyNumberFormat="1" applyFont="1" applyAlignment="1">
      <alignment horizontal="center" vertical="center" shrinkToFit="1"/>
    </xf>
    <xf numFmtId="180" fontId="25" fillId="0" borderId="0" xfId="6" applyNumberFormat="1" applyFont="1" applyAlignment="1">
      <alignment horizontal="center" vertical="center" shrinkToFit="1"/>
    </xf>
    <xf numFmtId="180" fontId="62" fillId="7" borderId="1" xfId="6" applyNumberFormat="1" applyFont="1" applyFill="1" applyBorder="1" applyAlignment="1" applyProtection="1">
      <alignment horizontal="left" vertical="center"/>
      <protection locked="0"/>
    </xf>
    <xf numFmtId="182" fontId="44" fillId="0" borderId="48" xfId="0" applyNumberFormat="1" applyFont="1" applyBorder="1" applyAlignment="1">
      <alignment horizontal="center" vertical="center"/>
    </xf>
    <xf numFmtId="182" fontId="44" fillId="0" borderId="49" xfId="0" applyNumberFormat="1" applyFont="1" applyBorder="1" applyAlignment="1">
      <alignment horizontal="center" vertical="center"/>
    </xf>
    <xf numFmtId="182" fontId="44" fillId="0" borderId="0" xfId="0" applyNumberFormat="1" applyFont="1" applyAlignment="1">
      <alignment horizontal="center" vertical="center"/>
    </xf>
    <xf numFmtId="0" fontId="44" fillId="0" borderId="8" xfId="0" applyFont="1" applyBorder="1" applyAlignment="1">
      <alignment horizontal="left" vertical="center"/>
    </xf>
    <xf numFmtId="0" fontId="44" fillId="0" borderId="22" xfId="0" applyFont="1" applyBorder="1">
      <alignment vertical="center"/>
    </xf>
    <xf numFmtId="0" fontId="59" fillId="0" borderId="0" xfId="0" applyFont="1">
      <alignment vertical="center"/>
    </xf>
    <xf numFmtId="0" fontId="97" fillId="0" borderId="0" xfId="1" applyFont="1">
      <alignment vertical="center"/>
    </xf>
    <xf numFmtId="0" fontId="98" fillId="0" borderId="0" xfId="0" applyFont="1">
      <alignment vertical="center"/>
    </xf>
    <xf numFmtId="49" fontId="59" fillId="0" borderId="0" xfId="7" applyNumberFormat="1" applyFont="1" applyAlignment="1">
      <alignment vertical="center"/>
    </xf>
    <xf numFmtId="49" fontId="59" fillId="0" borderId="0" xfId="7" applyNumberFormat="1" applyFont="1" applyAlignment="1">
      <alignment horizontal="center" vertical="center"/>
    </xf>
    <xf numFmtId="49" fontId="59" fillId="0" borderId="0" xfId="7" applyNumberFormat="1" applyFont="1" applyAlignment="1">
      <alignment horizontal="right" vertical="center"/>
    </xf>
    <xf numFmtId="49" fontId="100" fillId="0" borderId="0" xfId="7" applyNumberFormat="1" applyFont="1" applyAlignment="1">
      <alignment vertical="center"/>
    </xf>
    <xf numFmtId="49" fontId="59" fillId="0" borderId="23" xfId="7" applyNumberFormat="1" applyFont="1" applyBorder="1" applyAlignment="1">
      <alignment horizontal="center" vertical="center"/>
    </xf>
    <xf numFmtId="49" fontId="59" fillId="7" borderId="14" xfId="7" applyNumberFormat="1" applyFont="1" applyFill="1" applyBorder="1" applyAlignment="1" applyProtection="1">
      <alignment horizontal="center" vertical="center"/>
      <protection locked="0"/>
    </xf>
    <xf numFmtId="49" fontId="59" fillId="0" borderId="51" xfId="7" applyNumberFormat="1" applyFont="1" applyBorder="1" applyAlignment="1">
      <alignment vertical="center"/>
    </xf>
    <xf numFmtId="49" fontId="59" fillId="0" borderId="17" xfId="7" applyNumberFormat="1" applyFont="1" applyBorder="1" applyAlignment="1">
      <alignment horizontal="center" vertical="center"/>
    </xf>
    <xf numFmtId="49" fontId="59" fillId="0" borderId="1" xfId="7" applyNumberFormat="1" applyFont="1" applyBorder="1" applyAlignment="1">
      <alignment horizontal="center" vertical="center"/>
    </xf>
    <xf numFmtId="49" fontId="59" fillId="7" borderId="1" xfId="7" applyNumberFormat="1" applyFont="1" applyFill="1" applyBorder="1" applyAlignment="1" applyProtection="1">
      <alignment horizontal="center" vertical="center"/>
      <protection locked="0"/>
    </xf>
    <xf numFmtId="49" fontId="59" fillId="0" borderId="18" xfId="7" applyNumberFormat="1" applyFont="1" applyBorder="1" applyAlignment="1">
      <alignment vertical="center"/>
    </xf>
    <xf numFmtId="49" fontId="59" fillId="0" borderId="25" xfId="7" applyNumberFormat="1" applyFont="1" applyBorder="1" applyAlignment="1">
      <alignment vertical="center"/>
    </xf>
    <xf numFmtId="49" fontId="59" fillId="7" borderId="2" xfId="7" applyNumberFormat="1" applyFont="1" applyFill="1" applyBorder="1" applyAlignment="1" applyProtection="1">
      <alignment horizontal="center" vertical="center"/>
      <protection locked="0"/>
    </xf>
    <xf numFmtId="49" fontId="59" fillId="7" borderId="25" xfId="7" applyNumberFormat="1" applyFont="1" applyFill="1" applyBorder="1" applyAlignment="1" applyProtection="1">
      <alignment vertical="center"/>
      <protection locked="0"/>
    </xf>
    <xf numFmtId="0" fontId="101" fillId="0" borderId="0" xfId="0" applyFont="1" applyAlignment="1">
      <alignment horizontal="center"/>
    </xf>
    <xf numFmtId="49" fontId="59" fillId="0" borderId="18" xfId="7" applyNumberFormat="1" applyFont="1" applyBorder="1" applyAlignment="1">
      <alignment horizontal="center" vertical="center"/>
    </xf>
    <xf numFmtId="176" fontId="98" fillId="7" borderId="5" xfId="7" applyNumberFormat="1" applyFont="1" applyFill="1" applyBorder="1" applyAlignment="1" applyProtection="1">
      <alignment horizontal="center" vertical="center"/>
      <protection locked="0"/>
    </xf>
    <xf numFmtId="49" fontId="102" fillId="0" borderId="0" xfId="7" applyNumberFormat="1" applyFont="1" applyAlignment="1">
      <alignment vertical="center"/>
    </xf>
    <xf numFmtId="49" fontId="59" fillId="0" borderId="24" xfId="7" applyNumberFormat="1" applyFont="1" applyBorder="1" applyAlignment="1">
      <alignment horizontal="center" vertical="center"/>
    </xf>
    <xf numFmtId="49" fontId="59" fillId="0" borderId="12" xfId="7" applyNumberFormat="1" applyFont="1" applyBorder="1" applyAlignment="1">
      <alignment horizontal="center" vertical="center"/>
    </xf>
    <xf numFmtId="49" fontId="59" fillId="7" borderId="18" xfId="7" applyNumberFormat="1" applyFont="1" applyFill="1" applyBorder="1" applyAlignment="1" applyProtection="1">
      <alignment horizontal="center" vertical="center"/>
      <protection locked="0"/>
    </xf>
    <xf numFmtId="49" fontId="59" fillId="0" borderId="2" xfId="7" applyNumberFormat="1" applyFont="1" applyBorder="1" applyAlignment="1">
      <alignment vertical="center"/>
    </xf>
    <xf numFmtId="0" fontId="59" fillId="0" borderId="0" xfId="7" applyFont="1" applyAlignment="1">
      <alignment vertical="center"/>
    </xf>
    <xf numFmtId="0" fontId="59" fillId="0" borderId="25" xfId="0" applyFont="1" applyBorder="1">
      <alignment vertical="center"/>
    </xf>
    <xf numFmtId="0" fontId="59" fillId="7" borderId="1" xfId="0" applyFont="1" applyFill="1" applyBorder="1" applyAlignment="1" applyProtection="1">
      <alignment horizontal="center" vertical="center"/>
      <protection locked="0"/>
    </xf>
    <xf numFmtId="0" fontId="59" fillId="7" borderId="2" xfId="0" applyFont="1" applyFill="1" applyBorder="1" applyAlignment="1" applyProtection="1">
      <alignment horizontal="center" vertical="center"/>
      <protection locked="0"/>
    </xf>
    <xf numFmtId="0" fontId="59" fillId="0" borderId="18" xfId="0" applyFont="1" applyBorder="1">
      <alignment vertical="center"/>
    </xf>
    <xf numFmtId="49" fontId="59" fillId="0" borderId="97" xfId="7" applyNumberFormat="1" applyFont="1" applyBorder="1" applyAlignment="1">
      <alignment horizontal="center" vertical="center"/>
    </xf>
    <xf numFmtId="49" fontId="59" fillId="0" borderId="19" xfId="7" applyNumberFormat="1" applyFont="1" applyBorder="1" applyAlignment="1">
      <alignment horizontal="center" vertical="center"/>
    </xf>
    <xf numFmtId="0" fontId="59" fillId="7" borderId="19" xfId="0" applyFont="1" applyFill="1" applyBorder="1" applyAlignment="1" applyProtection="1">
      <alignment horizontal="center" vertical="center"/>
      <protection locked="0"/>
    </xf>
    <xf numFmtId="0" fontId="59" fillId="0" borderId="21" xfId="0" applyFont="1" applyBorder="1">
      <alignment vertical="center"/>
    </xf>
    <xf numFmtId="0" fontId="59" fillId="0" borderId="0" xfId="7" applyFont="1" applyAlignment="1">
      <alignment horizontal="center" vertical="center"/>
    </xf>
    <xf numFmtId="0" fontId="59" fillId="0" borderId="0" xfId="7" applyFont="1" applyAlignment="1">
      <alignment horizontal="right" vertical="center"/>
    </xf>
    <xf numFmtId="0" fontId="59" fillId="0" borderId="6" xfId="7" applyFont="1" applyBorder="1" applyAlignment="1">
      <alignment horizontal="center" vertical="center" wrapText="1"/>
    </xf>
    <xf numFmtId="180" fontId="59" fillId="0" borderId="8" xfId="7" applyNumberFormat="1" applyFont="1" applyBorder="1" applyAlignment="1">
      <alignment horizontal="center" vertical="center"/>
    </xf>
    <xf numFmtId="0" fontId="59" fillId="0" borderId="2" xfId="7" applyFont="1" applyBorder="1" applyAlignment="1">
      <alignment horizontal="right" vertical="center"/>
    </xf>
    <xf numFmtId="0" fontId="59" fillId="0" borderId="16" xfId="7" applyFont="1" applyBorder="1" applyAlignment="1">
      <alignment horizontal="left" vertical="center"/>
    </xf>
    <xf numFmtId="0" fontId="59" fillId="0" borderId="7" xfId="7" applyFont="1" applyBorder="1" applyAlignment="1">
      <alignment horizontal="right" vertical="center"/>
    </xf>
    <xf numFmtId="0" fontId="98" fillId="0" borderId="3" xfId="7" applyFont="1" applyBorder="1" applyAlignment="1">
      <alignment horizontal="center" vertical="center" wrapText="1"/>
    </xf>
    <xf numFmtId="0" fontId="98" fillId="0" borderId="1" xfId="7" applyFont="1" applyBorder="1" applyAlignment="1">
      <alignment horizontal="center" vertical="center" wrapText="1"/>
    </xf>
    <xf numFmtId="0" fontId="102" fillId="0" borderId="0" xfId="7" applyFont="1" applyAlignment="1">
      <alignment vertical="center"/>
    </xf>
    <xf numFmtId="0" fontId="98" fillId="0" borderId="2"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49" fontId="98" fillId="0" borderId="1" xfId="7" applyNumberFormat="1" applyFont="1" applyBorder="1" applyAlignment="1">
      <alignment horizontal="center" vertical="center" shrinkToFit="1"/>
    </xf>
    <xf numFmtId="180" fontId="98" fillId="0" borderId="6" xfId="7" applyNumberFormat="1" applyFont="1" applyBorder="1" applyAlignment="1">
      <alignment horizontal="center" vertical="center"/>
    </xf>
    <xf numFmtId="180" fontId="106" fillId="0" borderId="8" xfId="7" applyNumberFormat="1" applyFont="1" applyBorder="1" applyAlignment="1">
      <alignment horizontal="center" vertical="center" shrinkToFit="1"/>
    </xf>
    <xf numFmtId="180" fontId="98" fillId="0" borderId="1" xfId="7" applyNumberFormat="1" applyFont="1" applyBorder="1" applyAlignment="1">
      <alignment horizontal="center" vertical="center" shrinkToFit="1"/>
    </xf>
    <xf numFmtId="180" fontId="59" fillId="0" borderId="1" xfId="0" applyNumberFormat="1" applyFont="1" applyBorder="1">
      <alignment vertical="center"/>
    </xf>
    <xf numFmtId="0" fontId="98" fillId="7" borderId="16" xfId="7" applyFont="1" applyFill="1" applyBorder="1" applyAlignment="1" applyProtection="1">
      <alignment vertical="center" shrinkToFit="1"/>
      <protection locked="0"/>
    </xf>
    <xf numFmtId="0" fontId="98" fillId="0" borderId="1" xfId="7" applyFont="1" applyBorder="1" applyAlignment="1">
      <alignment horizontal="center" vertical="center" shrinkToFit="1"/>
    </xf>
    <xf numFmtId="180" fontId="98" fillId="7" borderId="6" xfId="7" applyNumberFormat="1" applyFont="1" applyFill="1" applyBorder="1" applyAlignment="1" applyProtection="1">
      <alignment horizontal="center" vertical="center"/>
      <protection locked="0"/>
    </xf>
    <xf numFmtId="0" fontId="106" fillId="7" borderId="8" xfId="7" applyFont="1" applyFill="1" applyBorder="1" applyAlignment="1" applyProtection="1">
      <alignment horizontal="center" vertical="center" shrinkToFit="1"/>
      <protection locked="0"/>
    </xf>
    <xf numFmtId="0" fontId="97" fillId="7" borderId="1" xfId="1" applyFont="1" applyFill="1" applyBorder="1" applyProtection="1">
      <alignment vertical="center"/>
      <protection locked="0"/>
    </xf>
    <xf numFmtId="14" fontId="98" fillId="7" borderId="5" xfId="7" applyNumberFormat="1" applyFont="1" applyFill="1" applyBorder="1" applyAlignment="1" applyProtection="1">
      <alignment horizontal="center" vertical="center"/>
      <protection locked="0"/>
    </xf>
    <xf numFmtId="180" fontId="97" fillId="0" borderId="0" xfId="1" applyNumberFormat="1" applyFont="1" applyFill="1" applyBorder="1" applyAlignment="1" applyProtection="1">
      <alignment vertical="center"/>
    </xf>
    <xf numFmtId="0" fontId="98" fillId="0" borderId="0" xfId="7" applyFont="1" applyAlignment="1">
      <alignment vertical="center"/>
    </xf>
    <xf numFmtId="0" fontId="59" fillId="0" borderId="1" xfId="0" applyFont="1" applyBorder="1" applyAlignment="1">
      <alignment horizontal="center" vertical="center"/>
    </xf>
    <xf numFmtId="0" fontId="108" fillId="0" borderId="92" xfId="0" applyFont="1" applyBorder="1" applyAlignment="1">
      <alignment horizontal="center" shrinkToFit="1"/>
    </xf>
    <xf numFmtId="0" fontId="108" fillId="0" borderId="93" xfId="0" applyFont="1" applyBorder="1" applyAlignment="1">
      <alignment horizontal="center" shrinkToFit="1"/>
    </xf>
    <xf numFmtId="0" fontId="108" fillId="0" borderId="91" xfId="0" applyFont="1" applyBorder="1" applyAlignment="1">
      <alignment horizontal="center" vertical="top" shrinkToFit="1"/>
    </xf>
    <xf numFmtId="0" fontId="108" fillId="0" borderId="22" xfId="0" applyFont="1" applyBorder="1" applyAlignment="1">
      <alignment horizontal="center" vertical="top" shrinkToFit="1"/>
    </xf>
    <xf numFmtId="0" fontId="59" fillId="0" borderId="0" xfId="7" applyFont="1" applyAlignment="1">
      <alignment horizontal="left" vertical="center"/>
    </xf>
    <xf numFmtId="49" fontId="98" fillId="0" borderId="1" xfId="7" applyNumberFormat="1" applyFont="1" applyBorder="1" applyAlignment="1">
      <alignment horizontal="center" vertical="center"/>
    </xf>
    <xf numFmtId="180" fontId="98" fillId="0" borderId="0" xfId="7" applyNumberFormat="1" applyFont="1" applyAlignment="1">
      <alignment horizontal="center" vertical="center"/>
    </xf>
    <xf numFmtId="0" fontId="101" fillId="7" borderId="5" xfId="7" applyFont="1" applyFill="1" applyBorder="1" applyAlignment="1" applyProtection="1">
      <alignment horizontal="center" vertical="center" wrapText="1" shrinkToFit="1"/>
      <protection locked="0"/>
    </xf>
    <xf numFmtId="49" fontId="101" fillId="7" borderId="5" xfId="7" applyNumberFormat="1" applyFont="1" applyFill="1" applyBorder="1" applyAlignment="1" applyProtection="1">
      <alignment horizontal="center" vertical="center"/>
      <protection locked="0"/>
    </xf>
    <xf numFmtId="14" fontId="98" fillId="0" borderId="5" xfId="7" applyNumberFormat="1" applyFont="1" applyBorder="1" applyAlignment="1">
      <alignment horizontal="center" vertical="center"/>
    </xf>
    <xf numFmtId="0" fontId="101" fillId="7" borderId="5" xfId="7" applyFont="1" applyFill="1" applyBorder="1" applyAlignment="1" applyProtection="1">
      <alignment horizontal="center" vertical="center"/>
      <protection locked="0"/>
    </xf>
    <xf numFmtId="180" fontId="98" fillId="0" borderId="27" xfId="7" applyNumberFormat="1" applyFont="1" applyBorder="1" applyAlignment="1">
      <alignment horizontal="center" vertical="center"/>
    </xf>
    <xf numFmtId="180" fontId="59" fillId="0" borderId="1" xfId="7" applyNumberFormat="1" applyFont="1" applyBorder="1" applyAlignment="1">
      <alignment vertical="center"/>
    </xf>
    <xf numFmtId="180" fontId="102" fillId="7" borderId="1" xfId="7" applyNumberFormat="1" applyFont="1" applyFill="1" applyBorder="1" applyAlignment="1" applyProtection="1">
      <alignment horizontal="center" vertical="center"/>
      <protection locked="0"/>
    </xf>
    <xf numFmtId="180" fontId="59" fillId="0" borderId="0" xfId="7" applyNumberFormat="1" applyFont="1" applyAlignment="1">
      <alignment vertical="center"/>
    </xf>
    <xf numFmtId="180" fontId="98" fillId="0" borderId="5" xfId="7" applyNumberFormat="1" applyFont="1" applyBorder="1" applyAlignment="1">
      <alignment horizontal="center" vertical="center"/>
    </xf>
    <xf numFmtId="180" fontId="102" fillId="0" borderId="0" xfId="7" applyNumberFormat="1" applyFont="1" applyAlignment="1">
      <alignment vertical="center"/>
    </xf>
    <xf numFmtId="0" fontId="59" fillId="0" borderId="1" xfId="7" applyFont="1" applyBorder="1" applyAlignment="1">
      <alignment vertical="center"/>
    </xf>
    <xf numFmtId="0" fontId="98" fillId="7" borderId="2" xfId="7" applyFont="1" applyFill="1" applyBorder="1" applyAlignment="1" applyProtection="1">
      <alignment horizontal="center" vertical="center"/>
      <protection locked="0"/>
    </xf>
    <xf numFmtId="49" fontId="98" fillId="7" borderId="27" xfId="7" applyNumberFormat="1" applyFont="1" applyFill="1" applyBorder="1" applyAlignment="1" applyProtection="1">
      <alignment horizontal="center" vertical="center"/>
      <protection locked="0"/>
    </xf>
    <xf numFmtId="0" fontId="59" fillId="7" borderId="1" xfId="7" applyFont="1" applyFill="1" applyBorder="1" applyAlignment="1" applyProtection="1">
      <alignment vertical="center"/>
      <protection locked="0"/>
    </xf>
    <xf numFmtId="0" fontId="101" fillId="0" borderId="0" xfId="7" applyFont="1" applyAlignment="1">
      <alignment vertical="center"/>
    </xf>
    <xf numFmtId="0" fontId="101" fillId="0" borderId="0" xfId="4" applyFont="1" applyAlignment="1">
      <alignment horizontal="left" vertical="center" wrapText="1"/>
    </xf>
    <xf numFmtId="178" fontId="59" fillId="0" borderId="0" xfId="7" applyNumberFormat="1" applyFont="1" applyAlignment="1">
      <alignment horizontal="right" vertical="center"/>
    </xf>
    <xf numFmtId="0" fontId="108" fillId="0" borderId="94" xfId="0" applyFont="1" applyBorder="1" applyAlignment="1">
      <alignment horizontal="center" shrinkToFit="1"/>
    </xf>
    <xf numFmtId="0" fontId="108" fillId="0" borderId="4" xfId="0" applyFont="1" applyBorder="1" applyAlignment="1">
      <alignment horizontal="center" vertical="top" shrinkToFit="1"/>
    </xf>
    <xf numFmtId="49" fontId="98" fillId="7" borderId="5" xfId="7" applyNumberFormat="1" applyFont="1" applyFill="1" applyBorder="1" applyAlignment="1" applyProtection="1">
      <alignment horizontal="center" vertical="center"/>
      <protection locked="0"/>
    </xf>
    <xf numFmtId="176" fontId="101" fillId="7" borderId="5" xfId="7" applyNumberFormat="1" applyFont="1" applyFill="1" applyBorder="1" applyAlignment="1" applyProtection="1">
      <alignment horizontal="center" vertical="center" wrapText="1" shrinkToFit="1"/>
      <protection locked="0"/>
    </xf>
    <xf numFmtId="0" fontId="103"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110" fillId="0" borderId="0" xfId="0" applyFont="1" applyAlignment="1">
      <alignment horizontal="left" vertical="center"/>
    </xf>
    <xf numFmtId="180" fontId="59" fillId="0" borderId="26" xfId="0" applyNumberFormat="1" applyFont="1" applyBorder="1" applyAlignment="1">
      <alignment horizontal="center" vertical="center"/>
    </xf>
    <xf numFmtId="180" fontId="105" fillId="0" borderId="26" xfId="0" applyNumberFormat="1" applyFont="1" applyBorder="1" applyAlignment="1">
      <alignment horizontal="center" vertical="center"/>
    </xf>
    <xf numFmtId="0" fontId="102" fillId="0" borderId="0" xfId="0" applyFont="1" applyAlignment="1">
      <alignment horizontal="left" vertical="center"/>
    </xf>
    <xf numFmtId="180" fontId="59" fillId="0" borderId="14"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31" xfId="0" applyNumberFormat="1" applyFont="1" applyBorder="1" applyAlignment="1">
      <alignment horizontal="center" vertical="center"/>
    </xf>
    <xf numFmtId="180" fontId="104" fillId="0" borderId="8" xfId="0" applyNumberFormat="1" applyFont="1" applyBorder="1" applyAlignment="1">
      <alignment horizontal="right" vertical="center"/>
    </xf>
    <xf numFmtId="180" fontId="104" fillId="0" borderId="25" xfId="0" applyNumberFormat="1" applyFont="1" applyBorder="1">
      <alignment vertical="center"/>
    </xf>
    <xf numFmtId="180" fontId="59" fillId="0" borderId="2" xfId="0" applyNumberFormat="1" applyFont="1" applyBorder="1" applyAlignment="1">
      <alignment horizontal="center" vertical="center" shrinkToFit="1"/>
    </xf>
    <xf numFmtId="180" fontId="59" fillId="0" borderId="2" xfId="0" applyNumberFormat="1" applyFont="1" applyBorder="1" applyAlignment="1">
      <alignment horizontal="center" vertical="center"/>
    </xf>
    <xf numFmtId="180" fontId="59" fillId="0" borderId="1" xfId="0" applyNumberFormat="1" applyFont="1" applyBorder="1" applyAlignment="1">
      <alignment horizontal="center" vertical="center" shrinkToFit="1"/>
    </xf>
    <xf numFmtId="180" fontId="59" fillId="0" borderId="18" xfId="0" applyNumberFormat="1" applyFont="1" applyBorder="1" applyAlignment="1">
      <alignment horizontal="center" vertical="center" shrinkToFit="1"/>
    </xf>
    <xf numFmtId="180" fontId="106" fillId="0" borderId="53" xfId="7" applyNumberFormat="1" applyFont="1" applyBorder="1" applyAlignment="1">
      <alignment horizontal="center" vertical="center"/>
    </xf>
    <xf numFmtId="180" fontId="98" fillId="0" borderId="1" xfId="7" applyNumberFormat="1" applyFont="1" applyBorder="1" applyAlignment="1">
      <alignment horizontal="center" vertical="center"/>
    </xf>
    <xf numFmtId="180" fontId="101" fillId="0" borderId="1" xfId="7" applyNumberFormat="1" applyFont="1" applyBorder="1" applyAlignment="1">
      <alignment horizontal="center" vertical="center" wrapText="1" shrinkToFit="1"/>
    </xf>
    <xf numFmtId="0" fontId="101" fillId="0" borderId="5" xfId="7"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180" fontId="101" fillId="0" borderId="5" xfId="7" applyNumberFormat="1" applyFont="1" applyBorder="1" applyAlignment="1">
      <alignment horizontal="center" vertical="center" wrapText="1" shrinkToFit="1"/>
    </xf>
    <xf numFmtId="181" fontId="59" fillId="0" borderId="5" xfId="0" applyNumberFormat="1" applyFont="1" applyBorder="1" applyAlignment="1">
      <alignment horizontal="center" vertical="center" shrinkToFit="1"/>
    </xf>
    <xf numFmtId="177" fontId="101" fillId="0" borderId="5" xfId="0" applyNumberFormat="1" applyFont="1" applyBorder="1" applyAlignment="1">
      <alignment horizontal="center" vertical="center" shrinkToFit="1"/>
    </xf>
    <xf numFmtId="0" fontId="101" fillId="0" borderId="53" xfId="7" applyFont="1" applyBorder="1" applyAlignment="1">
      <alignment horizontal="center" vertical="center"/>
    </xf>
    <xf numFmtId="0" fontId="101" fillId="0" borderId="5" xfId="7" applyFont="1" applyBorder="1" applyAlignment="1">
      <alignment horizontal="center" vertical="center"/>
    </xf>
    <xf numFmtId="0" fontId="59" fillId="7" borderId="0" xfId="0" applyFont="1" applyFill="1" applyAlignment="1" applyProtection="1">
      <alignment horizontal="center" vertical="center"/>
      <protection locked="0"/>
    </xf>
    <xf numFmtId="49" fontId="59" fillId="7" borderId="0" xfId="7" applyNumberFormat="1" applyFont="1" applyFill="1" applyAlignment="1" applyProtection="1">
      <alignment horizontal="center" vertical="center"/>
      <protection locked="0"/>
    </xf>
    <xf numFmtId="0" fontId="46" fillId="0" borderId="11" xfId="0" applyFont="1" applyBorder="1" applyAlignment="1">
      <alignment horizontal="left" vertical="center"/>
    </xf>
    <xf numFmtId="0" fontId="44" fillId="2" borderId="54" xfId="0" applyFont="1" applyFill="1" applyBorder="1">
      <alignment vertical="center"/>
    </xf>
    <xf numFmtId="0" fontId="44" fillId="2" borderId="54" xfId="0" applyFont="1" applyFill="1" applyBorder="1" applyAlignment="1">
      <alignment horizontal="left" vertical="center"/>
    </xf>
    <xf numFmtId="49" fontId="50" fillId="0" borderId="41" xfId="0" applyNumberFormat="1" applyFont="1" applyBorder="1" applyAlignment="1" applyProtection="1">
      <alignment horizontal="center" vertical="center"/>
      <protection locked="0"/>
    </xf>
    <xf numFmtId="49" fontId="50" fillId="0" borderId="39" xfId="0" applyNumberFormat="1" applyFont="1" applyBorder="1" applyAlignment="1" applyProtection="1">
      <alignment horizontal="center" vertical="center"/>
      <protection locked="0"/>
    </xf>
    <xf numFmtId="0" fontId="44" fillId="2" borderId="41" xfId="0" applyFont="1" applyFill="1" applyBorder="1" applyAlignment="1">
      <alignment horizontal="center" vertical="center"/>
    </xf>
    <xf numFmtId="0" fontId="44" fillId="2" borderId="54" xfId="0" applyFont="1" applyFill="1" applyBorder="1" applyAlignment="1">
      <alignment horizontal="center" vertical="center"/>
    </xf>
    <xf numFmtId="180" fontId="50" fillId="0" borderId="40" xfId="0" applyNumberFormat="1" applyFont="1" applyBorder="1" applyAlignment="1">
      <alignment horizontal="center" vertical="center"/>
    </xf>
    <xf numFmtId="0" fontId="44" fillId="0" borderId="40" xfId="0" applyFont="1" applyBorder="1" applyAlignment="1">
      <alignment horizontal="center" vertical="center"/>
    </xf>
    <xf numFmtId="0" fontId="44" fillId="2" borderId="40" xfId="0" applyFont="1" applyFill="1" applyBorder="1" applyAlignment="1">
      <alignment horizontal="center" vertical="center"/>
    </xf>
    <xf numFmtId="49" fontId="50" fillId="0" borderId="40" xfId="0" applyNumberFormat="1" applyFont="1" applyBorder="1" applyAlignment="1" applyProtection="1">
      <alignment horizontal="center" vertical="center"/>
      <protection locked="0"/>
    </xf>
    <xf numFmtId="0" fontId="44" fillId="0" borderId="49" xfId="0" applyFont="1" applyBorder="1" applyAlignment="1" applyProtection="1">
      <alignment horizontal="center" vertical="center"/>
      <protection locked="0"/>
    </xf>
    <xf numFmtId="0" fontId="101" fillId="0" borderId="0" xfId="4" applyFont="1">
      <alignment vertical="center"/>
    </xf>
    <xf numFmtId="0" fontId="59" fillId="0" borderId="0" xfId="7" applyFont="1" applyAlignment="1">
      <alignment vertical="center" wrapText="1"/>
    </xf>
    <xf numFmtId="0" fontId="98" fillId="0" borderId="54" xfId="7" applyFont="1" applyBorder="1" applyAlignment="1">
      <alignment vertical="center"/>
    </xf>
    <xf numFmtId="0" fontId="44" fillId="0" borderId="1" xfId="0" quotePrefix="1" applyFont="1" applyBorder="1" applyAlignment="1">
      <alignment horizontal="center" vertical="center"/>
    </xf>
    <xf numFmtId="0" fontId="37" fillId="0" borderId="0" xfId="1">
      <alignment vertical="center"/>
    </xf>
    <xf numFmtId="182" fontId="44" fillId="2" borderId="49" xfId="0" applyNumberFormat="1" applyFont="1" applyFill="1" applyBorder="1" applyAlignment="1">
      <alignment horizontal="center" vertical="center"/>
    </xf>
    <xf numFmtId="182" fontId="44" fillId="2" borderId="48" xfId="0" applyNumberFormat="1" applyFont="1" applyFill="1" applyBorder="1" applyAlignment="1">
      <alignment horizontal="center" vertical="center"/>
    </xf>
    <xf numFmtId="0" fontId="44" fillId="2" borderId="49" xfId="0" applyFont="1" applyFill="1" applyBorder="1" applyAlignment="1">
      <alignment horizontal="center" vertical="center"/>
    </xf>
    <xf numFmtId="0" fontId="45" fillId="0" borderId="0" xfId="0" applyFont="1" applyAlignment="1">
      <alignment horizontal="center" vertical="center"/>
    </xf>
    <xf numFmtId="0" fontId="44" fillId="0" borderId="0" xfId="0" quotePrefix="1" applyFont="1" applyAlignment="1">
      <alignment horizontal="center" vertical="center"/>
    </xf>
    <xf numFmtId="182" fontId="44" fillId="0" borderId="110" xfId="0" applyNumberFormat="1" applyFont="1" applyBorder="1">
      <alignment vertical="center"/>
    </xf>
    <xf numFmtId="0" fontId="44" fillId="0" borderId="1" xfId="0" applyFont="1" applyBorder="1" applyAlignment="1">
      <alignment vertical="center" shrinkToFit="1"/>
    </xf>
    <xf numFmtId="182" fontId="44" fillId="0" borderId="111" xfId="0" applyNumberFormat="1" applyFont="1" applyBorder="1">
      <alignment vertical="center"/>
    </xf>
    <xf numFmtId="182" fontId="44" fillId="0" borderId="90" xfId="0" applyNumberFormat="1" applyFont="1" applyBorder="1">
      <alignment vertical="center"/>
    </xf>
    <xf numFmtId="49" fontId="50" fillId="0" borderId="3" xfId="0" applyNumberFormat="1" applyFont="1" applyBorder="1" applyAlignment="1" applyProtection="1">
      <alignment horizontal="center" vertical="center"/>
      <protection locked="0"/>
    </xf>
    <xf numFmtId="0" fontId="49" fillId="0" borderId="0" xfId="0" applyFont="1">
      <alignment vertical="center"/>
    </xf>
    <xf numFmtId="0" fontId="44" fillId="0" borderId="100" xfId="0" applyFont="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0" fontId="44" fillId="0" borderId="1" xfId="0" applyFont="1" applyBorder="1" applyAlignment="1">
      <alignment horizontal="center" vertical="center" shrinkToFit="1"/>
    </xf>
    <xf numFmtId="0" fontId="45" fillId="2" borderId="0" xfId="0" applyFont="1" applyFill="1">
      <alignment vertical="center"/>
    </xf>
    <xf numFmtId="0" fontId="45" fillId="2" borderId="0" xfId="0" applyFont="1" applyFill="1" applyAlignment="1">
      <alignment horizontal="center" vertical="center"/>
    </xf>
    <xf numFmtId="0" fontId="44" fillId="2" borderId="0" xfId="0" applyFont="1" applyFill="1" applyProtection="1">
      <alignment vertical="center"/>
      <protection locked="0"/>
    </xf>
    <xf numFmtId="0" fontId="44" fillId="2" borderId="0" xfId="0" quotePrefix="1" applyFont="1" applyFill="1" applyAlignment="1">
      <alignment horizontal="center" vertical="center"/>
    </xf>
    <xf numFmtId="0" fontId="44" fillId="2" borderId="1" xfId="0" applyFont="1" applyFill="1" applyBorder="1" applyAlignment="1">
      <alignment vertical="center" shrinkToFit="1"/>
    </xf>
    <xf numFmtId="182" fontId="44" fillId="2" borderId="110" xfId="0" applyNumberFormat="1" applyFont="1" applyFill="1" applyBorder="1">
      <alignment vertical="center"/>
    </xf>
    <xf numFmtId="182" fontId="44" fillId="2" borderId="111" xfId="0" applyNumberFormat="1" applyFont="1" applyFill="1" applyBorder="1">
      <alignment vertical="center"/>
    </xf>
    <xf numFmtId="182" fontId="44" fillId="2" borderId="90" xfId="0" applyNumberFormat="1" applyFont="1" applyFill="1" applyBorder="1">
      <alignment vertical="center"/>
    </xf>
    <xf numFmtId="0" fontId="45" fillId="0" borderId="0" xfId="0" applyFont="1">
      <alignment vertical="center"/>
    </xf>
    <xf numFmtId="180" fontId="44" fillId="0" borderId="0" xfId="0" applyNumberFormat="1" applyFont="1">
      <alignment vertical="center"/>
    </xf>
    <xf numFmtId="182" fontId="44" fillId="0" borderId="50" xfId="0" applyNumberFormat="1" applyFont="1" applyBorder="1">
      <alignment vertical="center"/>
    </xf>
    <xf numFmtId="182" fontId="44" fillId="0" borderId="50" xfId="0" applyNumberFormat="1" applyFont="1" applyBorder="1" applyAlignment="1">
      <alignment horizontal="center" vertical="center"/>
    </xf>
    <xf numFmtId="49" fontId="98" fillId="7" borderId="1" xfId="7" applyNumberFormat="1" applyFont="1" applyFill="1" applyBorder="1" applyAlignment="1" applyProtection="1">
      <alignment horizontal="center" vertical="center" shrinkToFit="1"/>
      <protection locked="0"/>
    </xf>
    <xf numFmtId="0" fontId="10" fillId="7" borderId="39" xfId="12" applyFont="1" applyFill="1" applyBorder="1" applyAlignment="1" applyProtection="1">
      <alignment horizontal="left" vertical="center"/>
      <protection locked="0"/>
    </xf>
    <xf numFmtId="182" fontId="44" fillId="0" borderId="90" xfId="0" applyNumberFormat="1" applyFont="1" applyBorder="1" applyAlignment="1">
      <alignment horizontal="center" vertical="center"/>
    </xf>
    <xf numFmtId="0" fontId="23" fillId="0" borderId="0" xfId="12" applyFont="1" applyAlignment="1">
      <alignment horizontal="left" vertical="center"/>
    </xf>
    <xf numFmtId="0" fontId="113" fillId="0" borderId="0" xfId="12" applyFont="1" applyAlignment="1">
      <alignment horizontal="left" vertical="center"/>
    </xf>
    <xf numFmtId="0" fontId="10" fillId="0" borderId="0" xfId="12" applyFont="1"/>
    <xf numFmtId="0" fontId="23" fillId="0" borderId="0" xfId="12" applyFont="1" applyAlignment="1">
      <alignment horizontal="center" vertical="center"/>
    </xf>
    <xf numFmtId="0" fontId="10" fillId="0" borderId="3" xfId="12" applyFont="1" applyBorder="1" applyAlignment="1">
      <alignment vertical="center"/>
    </xf>
    <xf numFmtId="0" fontId="10" fillId="0" borderId="0" xfId="12" applyFont="1" applyAlignment="1">
      <alignment horizontal="center" vertical="center"/>
    </xf>
    <xf numFmtId="0" fontId="10" fillId="0" borderId="0" xfId="12" applyFont="1" applyAlignment="1">
      <alignment vertical="center"/>
    </xf>
    <xf numFmtId="0" fontId="10" fillId="0" borderId="13" xfId="12" applyFont="1" applyBorder="1" applyAlignment="1">
      <alignment vertical="center"/>
    </xf>
    <xf numFmtId="0" fontId="10" fillId="0" borderId="2" xfId="12" applyFont="1" applyBorder="1" applyAlignment="1">
      <alignment horizontal="center" vertical="center"/>
    </xf>
    <xf numFmtId="0" fontId="10" fillId="0" borderId="1" xfId="12" applyFont="1" applyBorder="1" applyAlignment="1">
      <alignment vertical="center"/>
    </xf>
    <xf numFmtId="49" fontId="10" fillId="0" borderId="1" xfId="12" applyNumberFormat="1" applyFont="1" applyBorder="1" applyAlignment="1">
      <alignment vertical="center"/>
    </xf>
    <xf numFmtId="0" fontId="10" fillId="0" borderId="1" xfId="12" applyFont="1" applyBorder="1" applyAlignment="1">
      <alignment horizontal="center" vertical="center"/>
    </xf>
    <xf numFmtId="0" fontId="10" fillId="0" borderId="22" xfId="12" applyFont="1" applyBorder="1" applyAlignment="1">
      <alignment horizontal="center" vertical="center"/>
    </xf>
    <xf numFmtId="0" fontId="10" fillId="0" borderId="0" xfId="12" applyFont="1" applyAlignment="1">
      <alignment horizontal="left" vertical="center"/>
    </xf>
    <xf numFmtId="0" fontId="10" fillId="0" borderId="54" xfId="12" applyFont="1" applyBorder="1" applyAlignment="1">
      <alignment vertical="center"/>
    </xf>
    <xf numFmtId="49" fontId="10" fillId="0" borderId="2" xfId="12" applyNumberFormat="1" applyFont="1" applyBorder="1" applyAlignment="1">
      <alignment vertical="center"/>
    </xf>
    <xf numFmtId="0" fontId="16" fillId="0" borderId="0" xfId="12" applyFont="1" applyAlignment="1">
      <alignment horizontal="left" vertical="center"/>
    </xf>
    <xf numFmtId="0" fontId="112" fillId="0" borderId="0" xfId="12" applyAlignment="1">
      <alignment vertical="center"/>
    </xf>
    <xf numFmtId="0" fontId="16" fillId="0" borderId="0" xfId="12" applyFont="1" applyAlignment="1">
      <alignment vertical="center"/>
    </xf>
    <xf numFmtId="0" fontId="26" fillId="0" borderId="0" xfId="12" applyFont="1" applyAlignment="1">
      <alignment vertical="center"/>
    </xf>
    <xf numFmtId="0" fontId="114" fillId="0" borderId="0" xfId="12" applyFont="1" applyAlignment="1">
      <alignment vertical="center"/>
    </xf>
    <xf numFmtId="0" fontId="44" fillId="0" borderId="0" xfId="12" applyFont="1" applyAlignment="1">
      <alignment horizontal="left" vertical="center"/>
    </xf>
    <xf numFmtId="0" fontId="115" fillId="0" borderId="0" xfId="12" applyFont="1" applyAlignment="1">
      <alignment vertical="center"/>
    </xf>
    <xf numFmtId="0" fontId="116" fillId="0" borderId="0" xfId="12" applyFont="1" applyAlignment="1">
      <alignment horizontal="left" vertical="center"/>
    </xf>
    <xf numFmtId="0" fontId="117" fillId="0" borderId="0" xfId="12" applyFont="1" applyAlignment="1">
      <alignment vertical="center"/>
    </xf>
    <xf numFmtId="0" fontId="118" fillId="0" borderId="0" xfId="12" applyFont="1" applyAlignment="1">
      <alignment horizontal="left" vertical="center"/>
    </xf>
    <xf numFmtId="0" fontId="115" fillId="0" borderId="0" xfId="12" applyFont="1" applyAlignment="1">
      <alignment horizontal="left" vertical="center"/>
    </xf>
    <xf numFmtId="0" fontId="26" fillId="0" borderId="0" xfId="12" applyFont="1" applyAlignment="1">
      <alignment horizontal="left" vertical="center"/>
    </xf>
    <xf numFmtId="0" fontId="26" fillId="0" borderId="0" xfId="12" applyFont="1" applyAlignment="1">
      <alignment horizontal="center" vertical="center"/>
    </xf>
    <xf numFmtId="0" fontId="113" fillId="0" borderId="0" xfId="12" applyFont="1" applyAlignment="1">
      <alignment horizontal="center" vertical="center"/>
    </xf>
    <xf numFmtId="0" fontId="69" fillId="0" borderId="0" xfId="12" applyFont="1" applyAlignment="1">
      <alignment vertical="center"/>
    </xf>
    <xf numFmtId="0" fontId="120" fillId="0" borderId="0" xfId="12" applyFont="1" applyAlignment="1">
      <alignment horizontal="left" vertical="center"/>
    </xf>
    <xf numFmtId="0" fontId="4" fillId="0" borderId="0" xfId="12" applyFont="1" applyAlignment="1">
      <alignment vertical="center"/>
    </xf>
    <xf numFmtId="0" fontId="26" fillId="0" borderId="0" xfId="12" applyFont="1"/>
    <xf numFmtId="0" fontId="10" fillId="0" borderId="0" xfId="12" applyFont="1" applyAlignment="1" applyProtection="1">
      <alignment vertical="center"/>
      <protection locked="0"/>
    </xf>
    <xf numFmtId="49" fontId="10" fillId="7" borderId="0" xfId="12" applyNumberFormat="1" applyFont="1" applyFill="1" applyProtection="1">
      <protection locked="0"/>
    </xf>
    <xf numFmtId="0" fontId="10" fillId="0" borderId="1" xfId="12" applyFont="1" applyBorder="1" applyAlignment="1">
      <alignment horizontal="center" vertical="center" shrinkToFit="1"/>
    </xf>
    <xf numFmtId="0" fontId="10" fillId="0" borderId="39" xfId="12" applyFont="1" applyBorder="1" applyAlignment="1">
      <alignment horizontal="left" vertical="center"/>
    </xf>
    <xf numFmtId="0" fontId="10" fillId="0" borderId="54" xfId="12" applyFont="1" applyBorder="1" applyAlignment="1">
      <alignment horizontal="center" vertical="center" shrinkToFit="1"/>
    </xf>
    <xf numFmtId="0" fontId="10" fillId="0" borderId="2" xfId="12" applyFont="1" applyBorder="1" applyAlignment="1">
      <alignment horizontal="center" vertical="center" shrinkToFit="1"/>
    </xf>
    <xf numFmtId="182" fontId="44" fillId="0" borderId="110" xfId="0" applyNumberFormat="1" applyFont="1" applyBorder="1" applyAlignment="1">
      <alignment horizontal="center" vertical="center"/>
    </xf>
    <xf numFmtId="182" fontId="44" fillId="0" borderId="111" xfId="0" applyNumberFormat="1" applyFont="1" applyBorder="1" applyAlignment="1">
      <alignment horizontal="center" vertical="center"/>
    </xf>
    <xf numFmtId="182" fontId="44" fillId="0" borderId="126" xfId="0" applyNumberFormat="1" applyFont="1" applyBorder="1" applyAlignment="1">
      <alignment horizontal="center" vertical="center"/>
    </xf>
    <xf numFmtId="0" fontId="98" fillId="0" borderId="27" xfId="7" applyFont="1" applyBorder="1" applyAlignment="1">
      <alignment horizontal="center" vertical="center" shrinkToFit="1"/>
    </xf>
    <xf numFmtId="49" fontId="59" fillId="0" borderId="2" xfId="7" applyNumberFormat="1" applyFont="1" applyBorder="1" applyAlignment="1">
      <alignment horizontal="center" vertical="center" wrapText="1"/>
    </xf>
    <xf numFmtId="49" fontId="59" fillId="0" borderId="16" xfId="7" applyNumberFormat="1" applyFont="1" applyBorder="1" applyAlignment="1">
      <alignment horizontal="center" vertical="center" wrapText="1"/>
    </xf>
    <xf numFmtId="49" fontId="59" fillId="0" borderId="3" xfId="7" applyNumberFormat="1" applyFont="1" applyBorder="1" applyAlignment="1">
      <alignment horizontal="center" vertical="center"/>
    </xf>
    <xf numFmtId="49" fontId="59" fillId="0" borderId="13" xfId="7" applyNumberFormat="1" applyFont="1" applyBorder="1" applyAlignment="1">
      <alignment horizontal="center" vertical="center"/>
    </xf>
    <xf numFmtId="49" fontId="59" fillId="0" borderId="41" xfId="7" applyNumberFormat="1" applyFont="1" applyBorder="1" applyAlignment="1">
      <alignment horizontal="center" vertical="center"/>
    </xf>
    <xf numFmtId="49" fontId="59" fillId="0" borderId="42" xfId="7" applyNumberFormat="1" applyFont="1" applyBorder="1" applyAlignment="1">
      <alignment horizontal="center" vertical="center"/>
    </xf>
    <xf numFmtId="49" fontId="59" fillId="0" borderId="2" xfId="7" applyNumberFormat="1" applyFont="1" applyBorder="1" applyAlignment="1">
      <alignment horizontal="left" vertical="center" wrapText="1"/>
    </xf>
    <xf numFmtId="49" fontId="59" fillId="0" borderId="16" xfId="7" applyNumberFormat="1" applyFont="1" applyBorder="1" applyAlignment="1">
      <alignment horizontal="left" vertical="center" wrapText="1"/>
    </xf>
    <xf numFmtId="49" fontId="99" fillId="0" borderId="0" xfId="7" applyNumberFormat="1" applyFont="1" applyAlignment="1">
      <alignment horizontal="center" vertical="center"/>
    </xf>
    <xf numFmtId="49" fontId="59" fillId="0" borderId="0" xfId="7" applyNumberFormat="1" applyFont="1" applyAlignment="1">
      <alignment horizontal="right" vertical="center"/>
    </xf>
    <xf numFmtId="49" fontId="59" fillId="0" borderId="3" xfId="7" applyNumberFormat="1" applyFont="1" applyBorder="1" applyAlignment="1">
      <alignment horizontal="center" vertical="center" wrapText="1"/>
    </xf>
    <xf numFmtId="49" fontId="59" fillId="0" borderId="41" xfId="7" applyNumberFormat="1" applyFont="1" applyBorder="1" applyAlignment="1">
      <alignment horizontal="center" vertical="center" wrapText="1"/>
    </xf>
    <xf numFmtId="49" fontId="59" fillId="0" borderId="13" xfId="7" applyNumberFormat="1" applyFont="1" applyBorder="1" applyAlignment="1">
      <alignment horizontal="center" vertical="center" wrapText="1"/>
    </xf>
    <xf numFmtId="49" fontId="59" fillId="0" borderId="52" xfId="7" applyNumberFormat="1" applyFont="1" applyBorder="1" applyAlignment="1">
      <alignment horizontal="center" vertical="center"/>
    </xf>
    <xf numFmtId="49" fontId="59" fillId="0" borderId="39" xfId="7" applyNumberFormat="1" applyFont="1" applyBorder="1" applyAlignment="1">
      <alignment horizontal="center" vertical="center"/>
    </xf>
    <xf numFmtId="49" fontId="59" fillId="0" borderId="9" xfId="7" applyNumberFormat="1" applyFont="1" applyBorder="1" applyAlignment="1">
      <alignment horizontal="center" vertical="center"/>
    </xf>
    <xf numFmtId="49" fontId="59" fillId="0" borderId="2" xfId="7" applyNumberFormat="1" applyFont="1" applyBorder="1" applyAlignment="1">
      <alignment horizontal="center" vertical="center"/>
    </xf>
    <xf numFmtId="49" fontId="59" fillId="0" borderId="16" xfId="7" applyNumberFormat="1" applyFont="1" applyBorder="1" applyAlignment="1">
      <alignment horizontal="center" vertical="center"/>
    </xf>
    <xf numFmtId="49" fontId="59" fillId="0" borderId="14" xfId="7" applyNumberFormat="1" applyFont="1" applyBorder="1" applyAlignment="1">
      <alignment horizontal="center" vertical="center"/>
    </xf>
    <xf numFmtId="49" fontId="59" fillId="0" borderId="1" xfId="7" applyNumberFormat="1" applyFont="1" applyBorder="1" applyAlignment="1">
      <alignment horizontal="center" vertical="center"/>
    </xf>
    <xf numFmtId="0" fontId="103" fillId="0" borderId="0" xfId="0" applyFont="1" applyAlignment="1">
      <alignment horizontal="center" vertical="center"/>
    </xf>
    <xf numFmtId="180" fontId="104" fillId="0" borderId="63" xfId="0" applyNumberFormat="1" applyFont="1" applyBorder="1" applyAlignment="1">
      <alignment horizontal="center" vertical="center"/>
    </xf>
    <xf numFmtId="180" fontId="104" fillId="0" borderId="64" xfId="0" applyNumberFormat="1" applyFont="1" applyBorder="1" applyAlignment="1">
      <alignment horizontal="center" vertical="center"/>
    </xf>
    <xf numFmtId="180" fontId="59" fillId="0" borderId="23" xfId="0" applyNumberFormat="1" applyFont="1" applyBorder="1" applyAlignment="1">
      <alignment horizontal="center" vertical="center"/>
    </xf>
    <xf numFmtId="180" fontId="59" fillId="0" borderId="17" xfId="0" applyNumberFormat="1" applyFont="1" applyBorder="1" applyAlignment="1">
      <alignment horizontal="center" vertical="center"/>
    </xf>
    <xf numFmtId="180" fontId="111" fillId="0" borderId="14" xfId="0" applyNumberFormat="1" applyFont="1" applyBorder="1" applyAlignment="1">
      <alignment horizontal="center" vertical="center"/>
    </xf>
    <xf numFmtId="180" fontId="111" fillId="0" borderId="51"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59" fillId="0" borderId="1" xfId="0" applyNumberFormat="1" applyFont="1" applyBorder="1" applyAlignment="1">
      <alignment horizontal="left" vertical="center" shrinkToFit="1"/>
    </xf>
    <xf numFmtId="180" fontId="59" fillId="0" borderId="18" xfId="0" applyNumberFormat="1" applyFont="1" applyBorder="1" applyAlignment="1">
      <alignment horizontal="left" vertical="center" shrinkToFit="1"/>
    </xf>
    <xf numFmtId="180" fontId="59" fillId="0" borderId="8" xfId="0" applyNumberFormat="1" applyFont="1" applyBorder="1" applyAlignment="1">
      <alignment horizontal="left" vertical="center"/>
    </xf>
    <xf numFmtId="180" fontId="59" fillId="0" borderId="25" xfId="0" applyNumberFormat="1" applyFont="1" applyBorder="1" applyAlignment="1">
      <alignment horizontal="left" vertical="center"/>
    </xf>
    <xf numFmtId="180" fontId="105" fillId="0" borderId="2" xfId="0" applyNumberFormat="1" applyFont="1" applyBorder="1" applyAlignment="1">
      <alignment horizontal="center" vertical="center" shrinkToFit="1"/>
    </xf>
    <xf numFmtId="180" fontId="105" fillId="0" borderId="8" xfId="0" applyNumberFormat="1" applyFont="1" applyBorder="1" applyAlignment="1">
      <alignment horizontal="center" vertical="center" shrinkToFit="1"/>
    </xf>
    <xf numFmtId="180" fontId="105" fillId="0" borderId="25" xfId="0" applyNumberFormat="1" applyFont="1" applyBorder="1" applyAlignment="1">
      <alignment horizontal="center" vertical="center" shrinkToFit="1"/>
    </xf>
    <xf numFmtId="180" fontId="104" fillId="0" borderId="70" xfId="0" applyNumberFormat="1" applyFont="1" applyBorder="1" applyAlignment="1">
      <alignment horizontal="right" vertical="center"/>
    </xf>
    <xf numFmtId="180" fontId="104" fillId="0" borderId="63" xfId="0" applyNumberFormat="1" applyFont="1" applyBorder="1" applyAlignment="1">
      <alignment horizontal="right" vertical="center"/>
    </xf>
    <xf numFmtId="180" fontId="105" fillId="0" borderId="63" xfId="0" applyNumberFormat="1" applyFont="1" applyBorder="1" applyAlignment="1">
      <alignment horizontal="left" vertical="center"/>
    </xf>
    <xf numFmtId="180" fontId="105" fillId="0" borderId="64" xfId="0" applyNumberFormat="1" applyFont="1" applyBorder="1" applyAlignment="1">
      <alignment horizontal="left" vertical="center"/>
    </xf>
    <xf numFmtId="180" fontId="105" fillId="0" borderId="2" xfId="0" applyNumberFormat="1" applyFont="1" applyBorder="1" applyAlignment="1">
      <alignment horizontal="right" vertical="center"/>
    </xf>
    <xf numFmtId="180" fontId="105" fillId="0" borderId="8" xfId="0" applyNumberFormat="1" applyFont="1" applyBorder="1" applyAlignment="1">
      <alignment horizontal="right" vertical="center"/>
    </xf>
    <xf numFmtId="0" fontId="105" fillId="0" borderId="0" xfId="0" applyFont="1" applyAlignment="1">
      <alignment horizontal="right" vertical="center"/>
    </xf>
    <xf numFmtId="180" fontId="105"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18" xfId="0" applyNumberFormat="1" applyFont="1" applyBorder="1" applyAlignment="1">
      <alignment horizontal="center" vertical="center"/>
    </xf>
    <xf numFmtId="180" fontId="59" fillId="0" borderId="2" xfId="0" applyNumberFormat="1" applyFont="1" applyBorder="1" applyAlignment="1">
      <alignment horizontal="left" vertical="center" shrinkToFit="1"/>
    </xf>
    <xf numFmtId="180" fontId="59" fillId="0" borderId="8" xfId="0" applyNumberFormat="1" applyFont="1" applyBorder="1" applyAlignment="1">
      <alignment horizontal="left" vertical="center" shrinkToFit="1"/>
    </xf>
    <xf numFmtId="180" fontId="59" fillId="0" borderId="25" xfId="0" applyNumberFormat="1" applyFont="1" applyBorder="1" applyAlignment="1">
      <alignment horizontal="left" vertical="center" shrinkToFit="1"/>
    </xf>
    <xf numFmtId="180" fontId="59" fillId="0" borderId="2" xfId="0" applyNumberFormat="1" applyFont="1" applyBorder="1" applyAlignment="1">
      <alignment horizontal="center" vertical="center"/>
    </xf>
    <xf numFmtId="180" fontId="59" fillId="0" borderId="53" xfId="0" applyNumberFormat="1" applyFont="1" applyBorder="1" applyAlignment="1">
      <alignment horizontal="center" vertical="center"/>
    </xf>
    <xf numFmtId="180" fontId="97" fillId="0" borderId="8" xfId="1" applyNumberFormat="1" applyFont="1" applyFill="1" applyBorder="1" applyAlignment="1" applyProtection="1">
      <alignment horizontal="left" vertical="center" shrinkToFit="1"/>
    </xf>
    <xf numFmtId="180" fontId="59" fillId="0" borderId="27" xfId="0" applyNumberFormat="1" applyFont="1" applyBorder="1" applyAlignment="1">
      <alignment horizontal="center" vertical="center"/>
    </xf>
    <xf numFmtId="180" fontId="105" fillId="0" borderId="32" xfId="0" applyNumberFormat="1" applyFont="1" applyBorder="1" applyAlignment="1">
      <alignment horizontal="center" vertical="center" shrinkToFit="1"/>
    </xf>
    <xf numFmtId="180" fontId="59" fillId="0" borderId="2" xfId="0" applyNumberFormat="1" applyFont="1" applyBorder="1" applyAlignment="1">
      <alignment horizontal="left" vertical="center" wrapText="1" shrinkToFit="1"/>
    </xf>
    <xf numFmtId="180" fontId="59" fillId="0" borderId="8" xfId="0" applyNumberFormat="1" applyFont="1" applyBorder="1" applyAlignment="1">
      <alignment horizontal="left" vertical="center" wrapText="1" shrinkToFit="1"/>
    </xf>
    <xf numFmtId="180" fontId="59" fillId="0" borderId="25" xfId="0" applyNumberFormat="1" applyFont="1" applyBorder="1" applyAlignment="1">
      <alignment horizontal="left" vertical="center" wrapText="1" shrinkToFit="1"/>
    </xf>
    <xf numFmtId="180" fontId="59" fillId="0" borderId="8" xfId="0" applyNumberFormat="1" applyFont="1" applyBorder="1" applyAlignment="1">
      <alignment horizontal="center" vertical="center" shrinkToFit="1"/>
    </xf>
    <xf numFmtId="180" fontId="59" fillId="0" borderId="25" xfId="0" applyNumberFormat="1" applyFont="1" applyBorder="1" applyAlignment="1">
      <alignment horizontal="center" vertical="center" shrinkToFit="1"/>
    </xf>
    <xf numFmtId="180" fontId="59" fillId="0" borderId="11" xfId="0" applyNumberFormat="1" applyFont="1" applyBorder="1" applyAlignment="1">
      <alignment horizontal="center" vertical="center"/>
    </xf>
    <xf numFmtId="180" fontId="59" fillId="0" borderId="6" xfId="0" applyNumberFormat="1" applyFont="1" applyBorder="1" applyAlignment="1">
      <alignment horizontal="center" vertical="center"/>
    </xf>
    <xf numFmtId="180" fontId="59" fillId="0" borderId="65" xfId="0" applyNumberFormat="1" applyFont="1" applyBorder="1" applyAlignment="1">
      <alignment horizontal="center" vertical="center"/>
    </xf>
    <xf numFmtId="180" fontId="59" fillId="0" borderId="69" xfId="0" applyNumberFormat="1" applyFont="1" applyBorder="1" applyAlignment="1">
      <alignment horizontal="center" vertical="center"/>
    </xf>
    <xf numFmtId="180" fontId="101" fillId="0" borderId="43" xfId="0" applyNumberFormat="1" applyFont="1" applyBorder="1" applyAlignment="1">
      <alignment horizontal="center" vertical="center" wrapText="1"/>
    </xf>
    <xf numFmtId="180" fontId="101" fillId="0" borderId="16" xfId="0" applyNumberFormat="1" applyFont="1" applyBorder="1" applyAlignment="1">
      <alignment horizontal="center" vertical="center" wrapText="1"/>
    </xf>
    <xf numFmtId="0" fontId="101" fillId="0" borderId="67" xfId="0" applyFont="1" applyBorder="1" applyAlignment="1">
      <alignment horizontal="left" vertical="center" wrapText="1"/>
    </xf>
    <xf numFmtId="0" fontId="101" fillId="0" borderId="30" xfId="0" applyFont="1" applyBorder="1" applyAlignment="1">
      <alignment horizontal="left" vertical="center" wrapText="1"/>
    </xf>
    <xf numFmtId="0" fontId="101" fillId="0" borderId="68" xfId="0" applyFont="1" applyBorder="1" applyAlignment="1">
      <alignment horizontal="left" vertical="center" wrapText="1"/>
    </xf>
    <xf numFmtId="0" fontId="101" fillId="0" borderId="11" xfId="0" applyFont="1" applyBorder="1" applyAlignment="1">
      <alignment horizontal="left" vertical="center" wrapText="1"/>
    </xf>
    <xf numFmtId="0" fontId="101" fillId="0" borderId="0" xfId="0" applyFont="1" applyAlignment="1">
      <alignment horizontal="left" vertical="center" wrapText="1"/>
    </xf>
    <xf numFmtId="0" fontId="101" fillId="0" borderId="45" xfId="0" applyFont="1" applyBorder="1" applyAlignment="1">
      <alignment horizontal="left" vertical="center" wrapText="1"/>
    </xf>
    <xf numFmtId="180" fontId="101" fillId="0" borderId="17" xfId="0" applyNumberFormat="1" applyFont="1" applyBorder="1" applyAlignment="1">
      <alignment horizontal="center" vertical="center" wrapText="1"/>
    </xf>
    <xf numFmtId="180" fontId="101" fillId="0" borderId="1" xfId="0" applyNumberFormat="1" applyFont="1" applyBorder="1" applyAlignment="1">
      <alignment horizontal="center" vertical="center" wrapText="1"/>
    </xf>
    <xf numFmtId="180" fontId="101" fillId="0" borderId="2" xfId="0" applyNumberFormat="1" applyFont="1" applyBorder="1" applyAlignment="1">
      <alignment horizontal="left" vertical="center" wrapText="1"/>
    </xf>
    <xf numFmtId="180" fontId="101" fillId="0" borderId="8" xfId="0" applyNumberFormat="1" applyFont="1" applyBorder="1" applyAlignment="1">
      <alignment horizontal="left" vertical="center" wrapText="1"/>
    </xf>
    <xf numFmtId="180" fontId="101" fillId="0" borderId="25" xfId="0" applyNumberFormat="1" applyFont="1" applyBorder="1" applyAlignment="1">
      <alignment horizontal="left" vertical="center" wrapText="1"/>
    </xf>
    <xf numFmtId="0" fontId="101" fillId="0" borderId="65" xfId="0" applyFont="1" applyBorder="1" applyAlignment="1">
      <alignment horizontal="left" vertical="center" wrapText="1"/>
    </xf>
    <xf numFmtId="0" fontId="101" fillId="0" borderId="54" xfId="0" applyFont="1" applyBorder="1" applyAlignment="1">
      <alignment horizontal="left" vertical="center" wrapText="1"/>
    </xf>
    <xf numFmtId="0" fontId="101" fillId="0" borderId="66" xfId="0" applyFont="1" applyBorder="1" applyAlignment="1">
      <alignment horizontal="left" vertical="center" wrapText="1"/>
    </xf>
    <xf numFmtId="180" fontId="101" fillId="0" borderId="2" xfId="0" applyNumberFormat="1" applyFont="1" applyBorder="1" applyAlignment="1">
      <alignment horizontal="left" vertical="center" shrinkToFit="1"/>
    </xf>
    <xf numFmtId="180" fontId="101" fillId="0" borderId="8" xfId="0" applyNumberFormat="1" applyFont="1" applyBorder="1" applyAlignment="1">
      <alignment horizontal="left" vertical="center" shrinkToFit="1"/>
    </xf>
    <xf numFmtId="180" fontId="101" fillId="0" borderId="25" xfId="0" applyNumberFormat="1" applyFont="1" applyBorder="1" applyAlignment="1">
      <alignment horizontal="left" vertical="center" shrinkToFit="1"/>
    </xf>
    <xf numFmtId="0" fontId="98" fillId="7" borderId="2" xfId="7" applyFont="1" applyFill="1" applyBorder="1" applyAlignment="1" applyProtection="1">
      <alignment horizontal="center" vertical="center"/>
      <protection locked="0"/>
    </xf>
    <xf numFmtId="0" fontId="98" fillId="7" borderId="53" xfId="7" applyFont="1" applyFill="1" applyBorder="1" applyAlignment="1" applyProtection="1">
      <alignment horizontal="center" vertical="center"/>
      <protection locked="0"/>
    </xf>
    <xf numFmtId="176" fontId="106" fillId="7" borderId="32" xfId="7" applyNumberFormat="1" applyFont="1" applyFill="1" applyBorder="1" applyAlignment="1" applyProtection="1">
      <alignment horizontal="center" vertical="center" shrinkToFit="1"/>
      <protection locked="0"/>
    </xf>
    <xf numFmtId="176" fontId="106" fillId="7" borderId="53" xfId="7" applyNumberFormat="1" applyFont="1" applyFill="1" applyBorder="1" applyAlignment="1" applyProtection="1">
      <alignment horizontal="center" vertical="center" shrinkToFit="1"/>
      <protection locked="0"/>
    </xf>
    <xf numFmtId="179" fontId="101" fillId="7" borderId="32" xfId="7" applyNumberFormat="1" applyFont="1" applyFill="1" applyBorder="1" applyAlignment="1" applyProtection="1">
      <alignment horizontal="left" vertical="center" shrinkToFit="1"/>
      <protection locked="0"/>
    </xf>
    <xf numFmtId="179" fontId="101" fillId="7" borderId="53" xfId="7" applyNumberFormat="1" applyFont="1" applyFill="1" applyBorder="1" applyAlignment="1" applyProtection="1">
      <alignment horizontal="left" vertical="center" shrinkToFit="1"/>
      <protection locked="0"/>
    </xf>
    <xf numFmtId="49" fontId="98" fillId="0" borderId="60" xfId="7" applyNumberFormat="1" applyFont="1" applyBorder="1" applyAlignment="1">
      <alignment horizontal="center" vertical="center"/>
    </xf>
    <xf numFmtId="49" fontId="98" fillId="0" borderId="4" xfId="7" applyNumberFormat="1" applyFont="1" applyBorder="1" applyAlignment="1">
      <alignment horizontal="center" vertical="center"/>
    </xf>
    <xf numFmtId="0" fontId="98" fillId="0" borderId="60" xfId="7" applyFont="1" applyBorder="1" applyAlignment="1">
      <alignment horizontal="center" vertical="center"/>
    </xf>
    <xf numFmtId="0" fontId="98" fillId="0" borderId="4" xfId="7" applyFont="1" applyBorder="1" applyAlignment="1">
      <alignment horizontal="center" vertical="center"/>
    </xf>
    <xf numFmtId="0" fontId="106" fillId="0" borderId="56" xfId="7" applyFont="1" applyBorder="1" applyAlignment="1">
      <alignment horizontal="center" vertical="center" wrapText="1" shrinkToFit="1"/>
    </xf>
    <xf numFmtId="0" fontId="106" fillId="0" borderId="7" xfId="7" applyFont="1" applyBorder="1" applyAlignment="1">
      <alignment horizontal="center" vertical="center" wrapText="1" shrinkToFit="1"/>
    </xf>
    <xf numFmtId="0" fontId="59" fillId="0" borderId="1"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0" fontId="98" fillId="0" borderId="3" xfId="7" applyFont="1" applyBorder="1" applyAlignment="1">
      <alignment horizontal="center" vertical="center"/>
    </xf>
    <xf numFmtId="0" fontId="98" fillId="0" borderId="13" xfId="7" applyFont="1" applyBorder="1" applyAlignment="1">
      <alignment horizontal="center" vertical="center"/>
    </xf>
    <xf numFmtId="0" fontId="98" fillId="0" borderId="52" xfId="7" applyFont="1" applyBorder="1" applyAlignment="1">
      <alignment horizontal="center" vertical="center"/>
    </xf>
    <xf numFmtId="0" fontId="98" fillId="0" borderId="9" xfId="7" applyFont="1" applyBorder="1" applyAlignment="1">
      <alignment horizontal="center" vertical="center"/>
    </xf>
    <xf numFmtId="49" fontId="98" fillId="0" borderId="58" xfId="7" applyNumberFormat="1" applyFont="1" applyBorder="1" applyAlignment="1">
      <alignment horizontal="center" vertical="center"/>
    </xf>
    <xf numFmtId="49" fontId="98" fillId="0" borderId="33" xfId="7" applyNumberFormat="1" applyFont="1" applyBorder="1" applyAlignment="1">
      <alignment horizontal="center" vertical="center"/>
    </xf>
    <xf numFmtId="49" fontId="98" fillId="0" borderId="55" xfId="7" applyNumberFormat="1" applyFont="1" applyBorder="1" applyAlignment="1">
      <alignment horizontal="center" vertical="center"/>
    </xf>
    <xf numFmtId="49" fontId="98" fillId="0" borderId="59" xfId="7" applyNumberFormat="1" applyFont="1" applyBorder="1" applyAlignment="1">
      <alignment horizontal="center" vertical="center"/>
    </xf>
    <xf numFmtId="49" fontId="98" fillId="0" borderId="57" xfId="7" applyNumberFormat="1" applyFont="1" applyBorder="1" applyAlignment="1">
      <alignment horizontal="center" vertical="center"/>
    </xf>
    <xf numFmtId="49" fontId="98" fillId="0" borderId="61" xfId="7" applyNumberFormat="1" applyFont="1" applyBorder="1" applyAlignment="1">
      <alignment horizontal="center" vertical="center"/>
    </xf>
    <xf numFmtId="0" fontId="98" fillId="0" borderId="2" xfId="7" applyFont="1" applyBorder="1" applyAlignment="1">
      <alignment horizontal="center" vertical="center"/>
    </xf>
    <xf numFmtId="0" fontId="98" fillId="0" borderId="53" xfId="7" applyFont="1" applyBorder="1" applyAlignment="1">
      <alignment horizontal="center" vertical="center"/>
    </xf>
    <xf numFmtId="180" fontId="106" fillId="0" borderId="32" xfId="7" applyNumberFormat="1" applyFont="1" applyBorder="1" applyAlignment="1">
      <alignment horizontal="center" vertical="center" shrinkToFit="1"/>
    </xf>
    <xf numFmtId="180" fontId="106" fillId="0" borderId="53" xfId="7" applyNumberFormat="1" applyFont="1" applyBorder="1" applyAlignment="1">
      <alignment horizontal="center" vertical="center" shrinkToFit="1"/>
    </xf>
    <xf numFmtId="0" fontId="106" fillId="0" borderId="95" xfId="7" applyFont="1" applyBorder="1" applyAlignment="1">
      <alignment horizontal="center" vertical="center" wrapText="1" shrinkToFit="1"/>
    </xf>
    <xf numFmtId="0" fontId="106" fillId="0" borderId="96" xfId="7" applyFont="1" applyBorder="1" applyAlignment="1">
      <alignment horizontal="center" vertical="center" wrapText="1" shrinkToFit="1"/>
    </xf>
    <xf numFmtId="0" fontId="59" fillId="0" borderId="56" xfId="7" applyFont="1" applyBorder="1" applyAlignment="1">
      <alignment horizontal="center" vertical="center"/>
    </xf>
    <xf numFmtId="0" fontId="59" fillId="0" borderId="7" xfId="7" applyFont="1" applyBorder="1" applyAlignment="1">
      <alignment horizontal="center" vertical="center"/>
    </xf>
    <xf numFmtId="179" fontId="101" fillId="7" borderId="5" xfId="7" applyNumberFormat="1" applyFont="1" applyFill="1" applyBorder="1" applyAlignment="1" applyProtection="1">
      <alignment horizontal="left" vertical="center" shrinkToFit="1"/>
      <protection locked="0"/>
    </xf>
    <xf numFmtId="0" fontId="98" fillId="0" borderId="0" xfId="7" applyFont="1" applyAlignment="1">
      <alignment horizontal="center" vertical="center"/>
    </xf>
    <xf numFmtId="49" fontId="98" fillId="0" borderId="52" xfId="7" applyNumberFormat="1" applyFont="1" applyBorder="1" applyAlignment="1">
      <alignment horizontal="center" vertical="center"/>
    </xf>
    <xf numFmtId="49" fontId="98" fillId="0" borderId="9" xfId="7" applyNumberFormat="1" applyFont="1" applyBorder="1" applyAlignment="1">
      <alignment horizontal="center" vertical="center"/>
    </xf>
    <xf numFmtId="49" fontId="107" fillId="0" borderId="60" xfId="7" applyNumberFormat="1" applyFont="1" applyBorder="1" applyAlignment="1">
      <alignment horizontal="center" vertical="center"/>
    </xf>
    <xf numFmtId="49" fontId="107" fillId="0" borderId="4" xfId="7" applyNumberFormat="1" applyFont="1" applyBorder="1" applyAlignment="1">
      <alignment horizontal="center" vertical="center"/>
    </xf>
    <xf numFmtId="0" fontId="98" fillId="0" borderId="55" xfId="7" applyFont="1" applyBorder="1" applyAlignment="1">
      <alignment horizontal="center" vertical="center"/>
    </xf>
    <xf numFmtId="0" fontId="98" fillId="0" borderId="57" xfId="7" applyFont="1" applyBorder="1" applyAlignment="1">
      <alignment horizontal="center" vertical="center"/>
    </xf>
    <xf numFmtId="0" fontId="98" fillId="0" borderId="2" xfId="7" applyFont="1" applyBorder="1" applyAlignment="1">
      <alignment horizontal="center" vertical="center" shrinkToFit="1"/>
    </xf>
    <xf numFmtId="0" fontId="98" fillId="0" borderId="8" xfId="7" applyFont="1" applyBorder="1" applyAlignment="1">
      <alignment horizontal="center" vertical="center" shrinkToFit="1"/>
    </xf>
    <xf numFmtId="0" fontId="98" fillId="0" borderId="16" xfId="7" applyFont="1" applyBorder="1" applyAlignment="1">
      <alignment horizontal="center" vertical="center" shrinkToFit="1"/>
    </xf>
    <xf numFmtId="180" fontId="98" fillId="7" borderId="2" xfId="7" applyNumberFormat="1" applyFont="1" applyFill="1" applyBorder="1" applyAlignment="1" applyProtection="1">
      <alignment horizontal="left" vertical="center" shrinkToFit="1"/>
      <protection locked="0"/>
    </xf>
    <xf numFmtId="180" fontId="98" fillId="7" borderId="8" xfId="7" applyNumberFormat="1" applyFont="1" applyFill="1" applyBorder="1" applyAlignment="1" applyProtection="1">
      <alignment horizontal="left" vertical="center" shrinkToFit="1"/>
      <protection locked="0"/>
    </xf>
    <xf numFmtId="180" fontId="98" fillId="7" borderId="16" xfId="7" applyNumberFormat="1" applyFont="1" applyFill="1" applyBorder="1" applyAlignment="1" applyProtection="1">
      <alignment horizontal="left" vertical="center" shrinkToFit="1"/>
      <protection locked="0"/>
    </xf>
    <xf numFmtId="0" fontId="59" fillId="7" borderId="1" xfId="7" applyFont="1" applyFill="1" applyBorder="1" applyAlignment="1" applyProtection="1">
      <alignment horizontal="center" vertical="center" shrinkToFit="1"/>
      <protection locked="0"/>
    </xf>
    <xf numFmtId="49" fontId="98" fillId="7" borderId="1" xfId="7" applyNumberFormat="1" applyFont="1" applyFill="1" applyBorder="1" applyAlignment="1" applyProtection="1">
      <alignment horizontal="center" vertical="center"/>
      <protection locked="0"/>
    </xf>
    <xf numFmtId="49" fontId="98" fillId="7" borderId="1" xfId="7" quotePrefix="1" applyNumberFormat="1" applyFont="1" applyFill="1" applyBorder="1" applyAlignment="1" applyProtection="1">
      <alignment horizontal="center" vertical="center"/>
      <protection locked="0"/>
    </xf>
    <xf numFmtId="180" fontId="98" fillId="0" borderId="2" xfId="7" applyNumberFormat="1" applyFont="1" applyBorder="1" applyAlignment="1">
      <alignment horizontal="left" vertical="center" shrinkToFit="1"/>
    </xf>
    <xf numFmtId="180" fontId="98" fillId="0" borderId="8" xfId="7" applyNumberFormat="1" applyFont="1" applyBorder="1" applyAlignment="1">
      <alignment horizontal="left" vertical="center" shrinkToFit="1"/>
    </xf>
    <xf numFmtId="180" fontId="98" fillId="0" borderId="16" xfId="7" applyNumberFormat="1" applyFont="1" applyBorder="1" applyAlignment="1">
      <alignment horizontal="left" vertical="center" shrinkToFit="1"/>
    </xf>
    <xf numFmtId="0" fontId="59" fillId="0" borderId="1" xfId="7" applyFont="1" applyBorder="1" applyAlignment="1" applyProtection="1">
      <alignment horizontal="center" vertical="center" shrinkToFit="1"/>
      <protection locked="0"/>
    </xf>
    <xf numFmtId="49" fontId="98" fillId="0" borderId="1" xfId="7" applyNumberFormat="1" applyFont="1" applyBorder="1" applyAlignment="1" applyProtection="1">
      <alignment horizontal="center" vertical="center"/>
      <protection locked="0"/>
    </xf>
    <xf numFmtId="180" fontId="105" fillId="0" borderId="55" xfId="7" applyNumberFormat="1" applyFont="1" applyBorder="1" applyAlignment="1">
      <alignment vertical="center" wrapText="1"/>
    </xf>
    <xf numFmtId="180" fontId="105" fillId="0" borderId="54" xfId="7" applyNumberFormat="1" applyFont="1" applyBorder="1" applyAlignment="1">
      <alignment vertical="center" wrapText="1"/>
    </xf>
    <xf numFmtId="180" fontId="105" fillId="0" borderId="56" xfId="7" applyNumberFormat="1" applyFont="1" applyBorder="1" applyAlignment="1">
      <alignment vertical="center" wrapText="1"/>
    </xf>
    <xf numFmtId="180" fontId="105" fillId="0" borderId="57" xfId="7" applyNumberFormat="1" applyFont="1" applyBorder="1" applyAlignment="1">
      <alignment vertical="center" wrapText="1"/>
    </xf>
    <xf numFmtId="180" fontId="105" fillId="0" borderId="22" xfId="7" applyNumberFormat="1" applyFont="1" applyBorder="1" applyAlignment="1">
      <alignment vertical="center" wrapText="1"/>
    </xf>
    <xf numFmtId="180" fontId="105" fillId="0" borderId="7" xfId="7" applyNumberFormat="1" applyFont="1" applyBorder="1" applyAlignment="1">
      <alignment vertical="center" wrapText="1"/>
    </xf>
    <xf numFmtId="0" fontId="98" fillId="0" borderId="54" xfId="7" applyFont="1" applyBorder="1" applyAlignment="1">
      <alignment horizontal="center" vertical="center"/>
    </xf>
    <xf numFmtId="0" fontId="98" fillId="0" borderId="56" xfId="7" applyFont="1" applyBorder="1" applyAlignment="1">
      <alignment horizontal="center" vertical="center"/>
    </xf>
    <xf numFmtId="0" fontId="98" fillId="0" borderId="22" xfId="7" applyFont="1" applyBorder="1" applyAlignment="1">
      <alignment horizontal="center" vertical="center"/>
    </xf>
    <xf numFmtId="0" fontId="98" fillId="0" borderId="7" xfId="7" applyFont="1" applyBorder="1" applyAlignment="1">
      <alignment horizontal="center" vertical="center"/>
    </xf>
    <xf numFmtId="49" fontId="106" fillId="0" borderId="55" xfId="7" applyNumberFormat="1" applyFont="1" applyBorder="1" applyAlignment="1">
      <alignment horizontal="center" vertical="center"/>
    </xf>
    <xf numFmtId="49" fontId="106" fillId="0" borderId="57" xfId="7" applyNumberFormat="1" applyFont="1" applyBorder="1" applyAlignment="1">
      <alignment horizontal="center" vertical="center"/>
    </xf>
    <xf numFmtId="0" fontId="98" fillId="0" borderId="8" xfId="7" applyFont="1" applyBorder="1" applyAlignment="1">
      <alignment horizontal="center" vertical="center"/>
    </xf>
    <xf numFmtId="0" fontId="98" fillId="0" borderId="16" xfId="7" applyFont="1" applyBorder="1" applyAlignment="1">
      <alignment horizontal="center" vertical="center"/>
    </xf>
    <xf numFmtId="0" fontId="98" fillId="0" borderId="59" xfId="7" applyFont="1" applyBorder="1" applyAlignment="1">
      <alignment horizontal="center" vertical="center"/>
    </xf>
    <xf numFmtId="0" fontId="98" fillId="0" borderId="61" xfId="7" applyFont="1" applyBorder="1" applyAlignment="1">
      <alignment horizontal="center" vertical="center"/>
    </xf>
    <xf numFmtId="0" fontId="98" fillId="0" borderId="60" xfId="7" applyFont="1" applyBorder="1" applyAlignment="1">
      <alignment horizontal="center" vertical="center" wrapText="1"/>
    </xf>
    <xf numFmtId="0" fontId="98" fillId="0" borderId="4" xfId="7" applyFont="1" applyBorder="1" applyAlignment="1">
      <alignment horizontal="center" vertical="center" wrapText="1"/>
    </xf>
    <xf numFmtId="0" fontId="98" fillId="0" borderId="62" xfId="7" applyFont="1" applyBorder="1" applyAlignment="1">
      <alignment horizontal="center" vertical="center"/>
    </xf>
    <xf numFmtId="0" fontId="98" fillId="0" borderId="10" xfId="7" applyFont="1" applyBorder="1" applyAlignment="1">
      <alignment horizontal="center" vertical="center"/>
    </xf>
    <xf numFmtId="0" fontId="103" fillId="0" borderId="0" xfId="7" applyFont="1" applyAlignment="1">
      <alignment horizontal="center" vertical="center"/>
    </xf>
    <xf numFmtId="0" fontId="59" fillId="0" borderId="22" xfId="7" applyFont="1" applyBorder="1" applyAlignment="1">
      <alignment horizontal="right" vertical="center"/>
    </xf>
    <xf numFmtId="0" fontId="59" fillId="0" borderId="0" xfId="7" applyFont="1" applyAlignment="1">
      <alignment horizontal="right" vertical="center"/>
    </xf>
    <xf numFmtId="0" fontId="59" fillId="0" borderId="8" xfId="7" applyFont="1" applyBorder="1" applyAlignment="1">
      <alignment horizontal="center" vertical="center"/>
    </xf>
    <xf numFmtId="0" fontId="59" fillId="0" borderId="53" xfId="7" applyFont="1" applyBorder="1" applyAlignment="1">
      <alignment horizontal="center" vertical="center"/>
    </xf>
    <xf numFmtId="180" fontId="59" fillId="0" borderId="32" xfId="7" applyNumberFormat="1" applyFont="1" applyBorder="1" applyAlignment="1">
      <alignment horizontal="center" vertical="center"/>
    </xf>
    <xf numFmtId="180" fontId="59" fillId="0" borderId="16" xfId="7" applyNumberFormat="1" applyFont="1" applyBorder="1" applyAlignment="1">
      <alignment horizontal="center" vertical="center"/>
    </xf>
    <xf numFmtId="180" fontId="59" fillId="0" borderId="8" xfId="7" applyNumberFormat="1" applyFont="1" applyBorder="1" applyAlignment="1">
      <alignment horizontal="center" vertical="center"/>
    </xf>
    <xf numFmtId="180" fontId="98" fillId="0" borderId="54" xfId="7" applyNumberFormat="1" applyFont="1" applyBorder="1" applyAlignment="1">
      <alignment horizontal="center" vertical="center" wrapText="1"/>
    </xf>
    <xf numFmtId="180" fontId="98" fillId="0" borderId="22" xfId="7" applyNumberFormat="1" applyFont="1" applyBorder="1" applyAlignment="1">
      <alignment horizontal="center" vertical="center" wrapText="1"/>
    </xf>
    <xf numFmtId="180" fontId="109" fillId="0" borderId="55" xfId="7" applyNumberFormat="1" applyFont="1" applyBorder="1" applyAlignment="1">
      <alignment horizontal="center" vertical="center"/>
    </xf>
    <xf numFmtId="180" fontId="109" fillId="0" borderId="56" xfId="7" applyNumberFormat="1" applyFont="1" applyBorder="1" applyAlignment="1">
      <alignment horizontal="center" vertical="center"/>
    </xf>
    <xf numFmtId="180" fontId="109" fillId="0" borderId="57" xfId="7" applyNumberFormat="1" applyFont="1" applyBorder="1" applyAlignment="1">
      <alignment horizontal="center" vertical="center"/>
    </xf>
    <xf numFmtId="180" fontId="109" fillId="0" borderId="7" xfId="7" applyNumberFormat="1" applyFont="1" applyBorder="1" applyAlignment="1">
      <alignment horizontal="center" vertical="center"/>
    </xf>
    <xf numFmtId="0" fontId="101" fillId="0" borderId="58" xfId="7" applyFont="1" applyBorder="1" applyAlignment="1">
      <alignment horizontal="center" vertical="center" wrapText="1"/>
    </xf>
    <xf numFmtId="0" fontId="101" fillId="0" borderId="33" xfId="7" applyFont="1" applyBorder="1" applyAlignment="1">
      <alignment horizontal="center" vertical="center" wrapText="1"/>
    </xf>
    <xf numFmtId="180" fontId="104" fillId="0" borderId="55" xfId="7" applyNumberFormat="1" applyFont="1" applyBorder="1" applyAlignment="1">
      <alignment horizontal="center" vertical="center" shrinkToFit="1"/>
    </xf>
    <xf numFmtId="180" fontId="104" fillId="0" borderId="59" xfId="7" applyNumberFormat="1" applyFont="1" applyBorder="1" applyAlignment="1">
      <alignment horizontal="center" vertical="center" shrinkToFit="1"/>
    </xf>
    <xf numFmtId="180" fontId="104" fillId="0" borderId="57" xfId="7" applyNumberFormat="1" applyFont="1" applyBorder="1" applyAlignment="1">
      <alignment horizontal="center" vertical="center" shrinkToFit="1"/>
    </xf>
    <xf numFmtId="180" fontId="104" fillId="0" borderId="61" xfId="7" applyNumberFormat="1" applyFont="1" applyBorder="1" applyAlignment="1">
      <alignment horizontal="center" vertical="center" shrinkToFit="1"/>
    </xf>
    <xf numFmtId="0" fontId="59" fillId="0" borderId="2" xfId="7" applyFont="1" applyBorder="1" applyAlignment="1">
      <alignment horizontal="center" vertical="center"/>
    </xf>
    <xf numFmtId="180" fontId="98" fillId="0" borderId="52" xfId="7" applyNumberFormat="1" applyFont="1" applyBorder="1" applyAlignment="1">
      <alignment horizontal="center" vertical="center" wrapText="1"/>
    </xf>
    <xf numFmtId="180" fontId="98" fillId="0" borderId="9" xfId="7" applyNumberFormat="1" applyFont="1" applyBorder="1" applyAlignment="1">
      <alignment horizontal="center" vertical="center" wrapText="1"/>
    </xf>
    <xf numFmtId="180" fontId="98" fillId="0" borderId="55" xfId="7" applyNumberFormat="1" applyFont="1" applyBorder="1" applyAlignment="1">
      <alignment horizontal="center" vertical="center" shrinkToFit="1"/>
    </xf>
    <xf numFmtId="180" fontId="98" fillId="0" borderId="59" xfId="7" applyNumberFormat="1" applyFont="1" applyBorder="1" applyAlignment="1">
      <alignment horizontal="center" vertical="center" shrinkToFit="1"/>
    </xf>
    <xf numFmtId="180" fontId="59" fillId="0" borderId="1" xfId="7" applyNumberFormat="1" applyFont="1" applyBorder="1" applyAlignment="1">
      <alignment horizontal="center" vertical="center" shrinkToFit="1"/>
    </xf>
    <xf numFmtId="180" fontId="98" fillId="0" borderId="1" xfId="7" applyNumberFormat="1" applyFont="1" applyBorder="1" applyAlignment="1">
      <alignment horizontal="center" vertical="center"/>
    </xf>
    <xf numFmtId="180" fontId="101" fillId="0" borderId="8" xfId="7" applyNumberFormat="1" applyFont="1" applyBorder="1" applyAlignment="1">
      <alignment horizontal="center" vertical="center" wrapText="1" shrinkToFit="1"/>
    </xf>
    <xf numFmtId="180" fontId="101" fillId="0" borderId="53" xfId="7" applyNumberFormat="1"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0" fontId="101" fillId="0" borderId="32" xfId="7" applyFont="1" applyBorder="1" applyAlignment="1">
      <alignment vertical="center" wrapText="1" shrinkToFit="1"/>
    </xf>
    <xf numFmtId="0" fontId="101" fillId="0" borderId="8" xfId="7" applyFont="1" applyBorder="1" applyAlignment="1">
      <alignment vertical="center" wrapText="1" shrinkToFit="1"/>
    </xf>
    <xf numFmtId="0" fontId="101" fillId="0" borderId="0" xfId="4" applyFont="1" applyAlignment="1">
      <alignment horizontal="left" vertical="center" wrapText="1"/>
    </xf>
    <xf numFmtId="0" fontId="59" fillId="0" borderId="0" xfId="7" applyFont="1" applyAlignment="1">
      <alignment horizontal="center" vertical="center"/>
    </xf>
    <xf numFmtId="0" fontId="59" fillId="0" borderId="0" xfId="7" applyFont="1" applyAlignment="1">
      <alignment horizontal="center" vertical="center" wrapText="1"/>
    </xf>
    <xf numFmtId="0" fontId="101" fillId="0" borderId="53" xfId="7" applyFont="1" applyBorder="1" applyAlignment="1">
      <alignment vertical="center" wrapText="1" shrinkToFit="1"/>
    </xf>
    <xf numFmtId="49" fontId="6" fillId="0" borderId="0" xfId="0" applyNumberFormat="1" applyFont="1" applyAlignment="1">
      <alignment horizontal="left" vertical="center"/>
    </xf>
    <xf numFmtId="0" fontId="6" fillId="0" borderId="0" xfId="0" applyFont="1" applyAlignment="1">
      <alignment horizontal="left" vertical="center"/>
    </xf>
    <xf numFmtId="0" fontId="33" fillId="0" borderId="65" xfId="0" applyFont="1" applyBorder="1" applyAlignment="1">
      <alignment horizontal="center" vertical="center"/>
    </xf>
    <xf numFmtId="0" fontId="33" fillId="0" borderId="56" xfId="0" applyFont="1" applyBorder="1" applyAlignment="1">
      <alignment horizontal="center" vertical="center"/>
    </xf>
    <xf numFmtId="0" fontId="33" fillId="0" borderId="69" xfId="0" applyFont="1" applyBorder="1" applyAlignment="1">
      <alignment horizontal="center" vertical="center"/>
    </xf>
    <xf numFmtId="0" fontId="33" fillId="0" borderId="7" xfId="0" applyFont="1" applyBorder="1" applyAlignment="1">
      <alignment horizontal="center" vertical="center"/>
    </xf>
    <xf numFmtId="49" fontId="33" fillId="0" borderId="43" xfId="3" applyNumberFormat="1" applyFont="1" applyFill="1" applyBorder="1" applyAlignment="1" applyProtection="1">
      <alignment horizontal="center" vertical="center"/>
    </xf>
    <xf numFmtId="0" fontId="33" fillId="0" borderId="16" xfId="3" applyNumberFormat="1" applyFont="1" applyFill="1" applyBorder="1" applyAlignment="1" applyProtection="1">
      <alignment horizontal="center" vertical="center"/>
    </xf>
    <xf numFmtId="49" fontId="33" fillId="0" borderId="83" xfId="3" applyNumberFormat="1" applyFont="1" applyFill="1" applyBorder="1" applyAlignment="1" applyProtection="1">
      <alignment horizontal="center" vertical="center"/>
    </xf>
    <xf numFmtId="0" fontId="33" fillId="0" borderId="80" xfId="3" applyNumberFormat="1" applyFont="1" applyFill="1" applyBorder="1" applyAlignment="1" applyProtection="1">
      <alignment horizontal="center" vertical="center"/>
    </xf>
    <xf numFmtId="0" fontId="28" fillId="0" borderId="34" xfId="0" applyFont="1" applyBorder="1" applyAlignment="1">
      <alignment horizontal="center" vertical="center"/>
    </xf>
    <xf numFmtId="0" fontId="13" fillId="0" borderId="29" xfId="0" applyFont="1" applyBorder="1">
      <alignment vertical="center"/>
    </xf>
    <xf numFmtId="0" fontId="13" fillId="0" borderId="36" xfId="0" applyFont="1" applyBorder="1">
      <alignment vertical="center"/>
    </xf>
    <xf numFmtId="0" fontId="13" fillId="0" borderId="67" xfId="0" applyFont="1" applyBorder="1">
      <alignment vertical="center"/>
    </xf>
    <xf numFmtId="0" fontId="13" fillId="0" borderId="30" xfId="0" applyFont="1" applyBorder="1">
      <alignment vertical="center"/>
    </xf>
    <xf numFmtId="0" fontId="13" fillId="0" borderId="74" xfId="0" applyFont="1" applyBorder="1">
      <alignment vertical="center"/>
    </xf>
    <xf numFmtId="0" fontId="13" fillId="0" borderId="11" xfId="0" applyFont="1" applyBorder="1" applyAlignment="1">
      <alignment horizontal="center" vertical="center"/>
    </xf>
    <xf numFmtId="0" fontId="13" fillId="0" borderId="0" xfId="0" applyFont="1">
      <alignment vertical="center"/>
    </xf>
    <xf numFmtId="0" fontId="13" fillId="0" borderId="40" xfId="0" applyFont="1" applyBorder="1">
      <alignment vertical="center"/>
    </xf>
    <xf numFmtId="0" fontId="13" fillId="0" borderId="11" xfId="0" applyFont="1" applyBorder="1">
      <alignment vertical="center"/>
    </xf>
    <xf numFmtId="0" fontId="24" fillId="0" borderId="0" xfId="0" applyFont="1">
      <alignment vertical="center"/>
    </xf>
    <xf numFmtId="0" fontId="13" fillId="0" borderId="1" xfId="0" applyFont="1" applyBorder="1" applyAlignment="1">
      <alignment horizontal="center" vertical="center"/>
    </xf>
    <xf numFmtId="0" fontId="28" fillId="0" borderId="69" xfId="0" applyFont="1" applyBorder="1" applyAlignment="1">
      <alignment horizontal="center" vertical="center"/>
    </xf>
    <xf numFmtId="0" fontId="13" fillId="0" borderId="22" xfId="0" applyFont="1" applyBorder="1">
      <alignment vertical="center"/>
    </xf>
    <xf numFmtId="0" fontId="13" fillId="0" borderId="7" xfId="0" applyFont="1" applyBorder="1">
      <alignment vertical="center"/>
    </xf>
    <xf numFmtId="180" fontId="35" fillId="0" borderId="39" xfId="0" applyNumberFormat="1" applyFont="1" applyBorder="1" applyAlignment="1">
      <alignment horizontal="center" vertical="center"/>
    </xf>
    <xf numFmtId="180" fontId="35" fillId="0" borderId="40" xfId="0" applyNumberFormat="1" applyFont="1" applyBorder="1" applyAlignment="1">
      <alignment horizontal="center" vertical="center"/>
    </xf>
    <xf numFmtId="0" fontId="14" fillId="0" borderId="0" xfId="0" applyFont="1" applyAlignment="1">
      <alignment horizontal="left" vertical="center"/>
    </xf>
    <xf numFmtId="0" fontId="24" fillId="0" borderId="0" xfId="0" applyFont="1" applyAlignment="1">
      <alignment horizontal="center" vertical="center"/>
    </xf>
    <xf numFmtId="0" fontId="13" fillId="0" borderId="13" xfId="0" applyFont="1" applyBorder="1" applyAlignment="1">
      <alignment horizontal="center" vertical="distributed" textRotation="255"/>
    </xf>
    <xf numFmtId="0" fontId="13" fillId="0" borderId="1" xfId="0" applyFont="1" applyBorder="1" applyAlignment="1">
      <alignment horizontal="center" vertical="distributed" textRotation="255"/>
    </xf>
    <xf numFmtId="0" fontId="13" fillId="0" borderId="3" xfId="0" applyFont="1" applyBorder="1" applyAlignment="1">
      <alignment horizontal="center" vertical="distributed" textRotation="255"/>
    </xf>
    <xf numFmtId="49" fontId="13" fillId="0" borderId="2" xfId="0" applyNumberFormat="1" applyFont="1" applyBorder="1" applyAlignment="1">
      <alignment horizontal="center" vertical="center"/>
    </xf>
    <xf numFmtId="0" fontId="13" fillId="0" borderId="8" xfId="0" applyFont="1" applyBorder="1" applyAlignment="1">
      <alignment horizontal="center" vertical="center"/>
    </xf>
    <xf numFmtId="0" fontId="13" fillId="0" borderId="16" xfId="0" applyFont="1" applyBorder="1" applyAlignment="1">
      <alignment horizontal="center" vertical="center"/>
    </xf>
    <xf numFmtId="177" fontId="13" fillId="0" borderId="2" xfId="0" applyNumberFormat="1" applyFont="1" applyBorder="1" applyAlignment="1">
      <alignment horizontal="center" vertical="center" shrinkToFit="1"/>
    </xf>
    <xf numFmtId="177" fontId="13" fillId="0" borderId="16" xfId="0" applyNumberFormat="1" applyFont="1" applyBorder="1" applyAlignment="1">
      <alignment horizontal="center" vertical="center" shrinkToFit="1"/>
    </xf>
    <xf numFmtId="49" fontId="59" fillId="0" borderId="11" xfId="0" applyNumberFormat="1" applyFont="1" applyBorder="1" applyAlignment="1">
      <alignment horizontal="center" vertical="center"/>
    </xf>
    <xf numFmtId="0" fontId="27" fillId="0" borderId="11" xfId="0" applyFont="1" applyBorder="1" applyAlignment="1">
      <alignment horizontal="center" vertical="center" wrapText="1"/>
    </xf>
    <xf numFmtId="177" fontId="13" fillId="0" borderId="52" xfId="0" applyNumberFormat="1" applyFont="1" applyBorder="1" applyAlignment="1">
      <alignment horizontal="center" vertical="center" shrinkToFit="1"/>
    </xf>
    <xf numFmtId="177" fontId="13" fillId="0" borderId="56" xfId="0" applyNumberFormat="1" applyFont="1" applyBorder="1" applyAlignment="1">
      <alignment horizontal="center" vertical="center" shrinkToFit="1"/>
    </xf>
    <xf numFmtId="177" fontId="13" fillId="0" borderId="9" xfId="0" applyNumberFormat="1" applyFont="1" applyBorder="1" applyAlignment="1">
      <alignment horizontal="center" vertical="center" shrinkToFit="1"/>
    </xf>
    <xf numFmtId="177" fontId="13" fillId="0" borderId="7" xfId="0" applyNumberFormat="1" applyFont="1" applyBorder="1" applyAlignment="1">
      <alignment horizontal="center" vertical="center" shrinkToFit="1"/>
    </xf>
    <xf numFmtId="0" fontId="13" fillId="0" borderId="1" xfId="0" applyFont="1" applyBorder="1" applyAlignment="1">
      <alignment horizontal="center" vertical="center" shrinkToFit="1"/>
    </xf>
    <xf numFmtId="49" fontId="57" fillId="0" borderId="1" xfId="0" applyNumberFormat="1" applyFont="1" applyBorder="1" applyAlignment="1">
      <alignment vertical="center" wrapText="1"/>
    </xf>
    <xf numFmtId="0" fontId="57" fillId="0" borderId="1" xfId="0" applyFont="1" applyBorder="1" applyAlignment="1">
      <alignment vertical="center" wrapText="1"/>
    </xf>
    <xf numFmtId="49" fontId="13" fillId="0" borderId="78" xfId="0" applyNumberFormat="1" applyFont="1" applyBorder="1" applyAlignment="1">
      <alignment horizontal="center" vertical="center" shrinkToFit="1"/>
    </xf>
    <xf numFmtId="0" fontId="13" fillId="0" borderId="15" xfId="0" applyFont="1" applyBorder="1" applyAlignment="1">
      <alignment horizontal="center" vertical="center" shrinkToFit="1"/>
    </xf>
    <xf numFmtId="0" fontId="53" fillId="0" borderId="0" xfId="0" applyFont="1" applyAlignment="1">
      <alignment horizontal="center" vertical="center"/>
    </xf>
    <xf numFmtId="38" fontId="33" fillId="0" borderId="43" xfId="3" applyFont="1" applyFill="1" applyBorder="1" applyAlignment="1" applyProtection="1">
      <alignment horizontal="center" vertical="center"/>
    </xf>
    <xf numFmtId="38" fontId="33" fillId="0" borderId="16" xfId="3" applyFont="1" applyFill="1" applyBorder="1" applyAlignment="1" applyProtection="1">
      <alignment horizontal="center" vertical="center"/>
    </xf>
    <xf numFmtId="0" fontId="52" fillId="0" borderId="11" xfId="0" applyFont="1" applyBorder="1" applyAlignment="1">
      <alignment horizontal="center" vertical="center" wrapText="1"/>
    </xf>
    <xf numFmtId="49" fontId="24" fillId="0" borderId="30" xfId="0" applyNumberFormat="1" applyFont="1" applyBorder="1" applyAlignment="1">
      <alignment horizontal="right" vertical="center"/>
    </xf>
    <xf numFmtId="0" fontId="13" fillId="0" borderId="2"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80" xfId="0" applyFont="1" applyBorder="1" applyAlignment="1">
      <alignment horizontal="center" vertical="center"/>
    </xf>
    <xf numFmtId="177" fontId="13" fillId="0" borderId="19" xfId="0" applyNumberFormat="1" applyFont="1" applyBorder="1" applyAlignment="1">
      <alignment horizontal="center" vertical="center" shrinkToFit="1"/>
    </xf>
    <xf numFmtId="0" fontId="13" fillId="0" borderId="19" xfId="0" applyFont="1" applyBorder="1" applyAlignment="1">
      <alignment horizontal="center" vertical="center" shrinkToFit="1"/>
    </xf>
    <xf numFmtId="49" fontId="57" fillId="0" borderId="20" xfId="0" applyNumberFormat="1" applyFont="1" applyBorder="1" applyAlignment="1">
      <alignment vertical="center" wrapText="1" shrinkToFit="1"/>
    </xf>
    <xf numFmtId="0" fontId="57" fillId="0" borderId="81" xfId="0" applyFont="1" applyBorder="1" applyAlignment="1">
      <alignment vertical="center" wrapText="1" shrinkToFit="1"/>
    </xf>
    <xf numFmtId="0" fontId="57" fillId="0" borderId="80" xfId="0" applyFont="1" applyBorder="1" applyAlignment="1">
      <alignment vertical="center" wrapText="1" shrinkToFit="1"/>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3" fillId="0" borderId="81" xfId="0" applyFont="1" applyBorder="1" applyAlignment="1">
      <alignment horizontal="center" vertical="center"/>
    </xf>
    <xf numFmtId="177" fontId="13" fillId="0" borderId="20" xfId="0" applyNumberFormat="1" applyFont="1" applyBorder="1" applyAlignment="1">
      <alignment horizontal="center" vertical="center" shrinkToFit="1"/>
    </xf>
    <xf numFmtId="177" fontId="13" fillId="0" borderId="80" xfId="0" applyNumberFormat="1" applyFont="1" applyBorder="1" applyAlignment="1">
      <alignment horizontal="center" vertical="center" shrinkToFit="1"/>
    </xf>
    <xf numFmtId="177" fontId="13" fillId="0" borderId="1" xfId="0" applyNumberFormat="1" applyFont="1" applyBorder="1" applyAlignment="1">
      <alignment horizontal="center" vertical="center" shrinkToFit="1"/>
    </xf>
    <xf numFmtId="49" fontId="57" fillId="0" borderId="2" xfId="0" applyNumberFormat="1" applyFont="1" applyBorder="1" applyAlignment="1">
      <alignment vertical="center" wrapText="1" shrinkToFit="1"/>
    </xf>
    <xf numFmtId="0" fontId="57" fillId="0" borderId="8" xfId="0" applyFont="1" applyBorder="1" applyAlignment="1">
      <alignment vertical="center" wrapText="1" shrinkToFit="1"/>
    </xf>
    <xf numFmtId="0" fontId="57" fillId="0" borderId="16" xfId="0" applyFont="1" applyBorder="1" applyAlignment="1">
      <alignment vertical="center" wrapText="1" shrinkToFit="1"/>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180" fontId="13" fillId="0" borderId="14" xfId="0" applyNumberFormat="1" applyFont="1" applyBorder="1" applyAlignment="1">
      <alignment horizontal="center" vertical="center"/>
    </xf>
    <xf numFmtId="180" fontId="13" fillId="0" borderId="1" xfId="0" applyNumberFormat="1" applyFont="1" applyBorder="1" applyAlignment="1">
      <alignment horizontal="center" vertical="center"/>
    </xf>
    <xf numFmtId="180" fontId="28" fillId="0" borderId="35" xfId="0" applyNumberFormat="1" applyFont="1" applyBorder="1" applyAlignment="1">
      <alignment horizontal="center" vertical="center" shrinkToFit="1"/>
    </xf>
    <xf numFmtId="180" fontId="28" fillId="0" borderId="29" xfId="0" applyNumberFormat="1" applyFont="1" applyBorder="1" applyAlignment="1">
      <alignment horizontal="center" vertical="center" shrinkToFit="1"/>
    </xf>
    <xf numFmtId="180" fontId="28" fillId="0" borderId="36" xfId="0" applyNumberFormat="1" applyFont="1" applyBorder="1" applyAlignment="1">
      <alignment horizontal="center" vertical="center" shrinkToFit="1"/>
    </xf>
    <xf numFmtId="180" fontId="13" fillId="0" borderId="9" xfId="0" applyNumberFormat="1" applyFont="1" applyBorder="1" applyAlignment="1">
      <alignment horizontal="center" vertical="center" shrinkToFit="1"/>
    </xf>
    <xf numFmtId="180" fontId="13" fillId="0" borderId="22" xfId="0" applyNumberFormat="1" applyFont="1" applyBorder="1" applyAlignment="1">
      <alignment horizontal="center" vertical="center" shrinkToFit="1"/>
    </xf>
    <xf numFmtId="180" fontId="13" fillId="0" borderId="7" xfId="0" applyNumberFormat="1" applyFont="1" applyBorder="1" applyAlignment="1">
      <alignment horizontal="center" vertical="center" shrinkToFit="1"/>
    </xf>
    <xf numFmtId="180" fontId="13" fillId="0" borderId="28" xfId="0" applyNumberFormat="1" applyFont="1" applyBorder="1" applyAlignment="1">
      <alignment horizontal="center" vertical="center"/>
    </xf>
    <xf numFmtId="180" fontId="13" fillId="0" borderId="2" xfId="0" applyNumberFormat="1" applyFont="1" applyBorder="1" applyAlignment="1">
      <alignment horizontal="center" vertical="center"/>
    </xf>
    <xf numFmtId="49" fontId="33" fillId="0" borderId="76" xfId="0" applyNumberFormat="1" applyFont="1" applyBorder="1" applyAlignment="1">
      <alignment horizontal="center" vertical="center"/>
    </xf>
    <xf numFmtId="0" fontId="33" fillId="0" borderId="77" xfId="0" applyFont="1" applyBorder="1" applyAlignment="1">
      <alignment horizontal="center" vertical="center"/>
    </xf>
    <xf numFmtId="49" fontId="13" fillId="0" borderId="1" xfId="0" applyNumberFormat="1" applyFont="1" applyBorder="1" applyAlignment="1">
      <alignment horizontal="center" vertical="center"/>
    </xf>
    <xf numFmtId="0" fontId="13" fillId="0" borderId="54" xfId="0" applyFont="1" applyBorder="1" applyAlignment="1">
      <alignment horizontal="center" vertical="center"/>
    </xf>
    <xf numFmtId="0" fontId="13" fillId="0" borderId="22" xfId="0" applyFont="1" applyBorder="1" applyAlignment="1">
      <alignment horizontal="center" vertical="center"/>
    </xf>
    <xf numFmtId="180" fontId="28" fillId="0" borderId="1" xfId="0" applyNumberFormat="1" applyFont="1" applyBorder="1" applyAlignment="1">
      <alignment horizontal="left"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28" fillId="0" borderId="67" xfId="0" applyFont="1" applyBorder="1" applyAlignment="1">
      <alignment horizontal="center" vertical="center"/>
    </xf>
    <xf numFmtId="180" fontId="13" fillId="0" borderId="35" xfId="0" applyNumberFormat="1" applyFont="1" applyBorder="1" applyAlignment="1">
      <alignment horizontal="left" vertical="center"/>
    </xf>
    <xf numFmtId="180" fontId="13" fillId="0" borderId="29" xfId="0" applyNumberFormat="1" applyFont="1" applyBorder="1" applyAlignment="1">
      <alignment horizontal="left" vertical="center"/>
    </xf>
    <xf numFmtId="180" fontId="13" fillId="0" borderId="9" xfId="0" applyNumberFormat="1" applyFont="1" applyBorder="1" applyAlignment="1">
      <alignment horizontal="left" vertical="center"/>
    </xf>
    <xf numFmtId="180" fontId="13" fillId="0" borderId="22" xfId="0" applyNumberFormat="1" applyFont="1" applyBorder="1" applyAlignment="1">
      <alignment horizontal="left" vertical="center"/>
    </xf>
    <xf numFmtId="180" fontId="28" fillId="0" borderId="19" xfId="0" applyNumberFormat="1" applyFont="1" applyBorder="1" applyAlignment="1">
      <alignment horizontal="left" vertical="center"/>
    </xf>
    <xf numFmtId="180" fontId="13" fillId="0" borderId="19" xfId="0" applyNumberFormat="1" applyFont="1" applyBorder="1" applyAlignment="1">
      <alignment horizontal="center" vertical="center"/>
    </xf>
    <xf numFmtId="180" fontId="13" fillId="0" borderId="20" xfId="0" applyNumberFormat="1" applyFont="1" applyBorder="1" applyAlignment="1">
      <alignment horizontal="center" vertical="center"/>
    </xf>
    <xf numFmtId="0" fontId="28" fillId="0" borderId="65" xfId="0" applyFont="1" applyBorder="1" applyAlignment="1">
      <alignment horizontal="center" vertical="center"/>
    </xf>
    <xf numFmtId="0" fontId="13" fillId="0" borderId="54" xfId="0" applyFont="1" applyBorder="1">
      <alignment vertical="center"/>
    </xf>
    <xf numFmtId="0" fontId="13" fillId="0" borderId="56" xfId="0" applyFont="1" applyBorder="1">
      <alignment vertical="center"/>
    </xf>
    <xf numFmtId="0" fontId="28" fillId="0" borderId="11" xfId="0" applyFont="1" applyBorder="1" applyAlignment="1">
      <alignment horizontal="right" vertical="top"/>
    </xf>
    <xf numFmtId="0" fontId="28" fillId="0" borderId="67" xfId="0" applyFont="1" applyBorder="1" applyAlignment="1">
      <alignment horizontal="right" vertical="top"/>
    </xf>
    <xf numFmtId="0" fontId="14" fillId="0" borderId="0" xfId="0" applyFont="1" applyAlignment="1">
      <alignment horizontal="left" vertical="top"/>
    </xf>
    <xf numFmtId="0" fontId="14" fillId="0" borderId="45" xfId="0" applyFont="1" applyBorder="1" applyAlignment="1">
      <alignment horizontal="left" vertical="top"/>
    </xf>
    <xf numFmtId="0" fontId="14" fillId="0" borderId="30" xfId="0" applyFont="1" applyBorder="1" applyAlignment="1">
      <alignment horizontal="left" vertical="top"/>
    </xf>
    <xf numFmtId="0" fontId="14" fillId="0" borderId="68" xfId="0" applyFont="1" applyBorder="1" applyAlignment="1">
      <alignment horizontal="left" vertical="top"/>
    </xf>
    <xf numFmtId="180" fontId="14" fillId="0" borderId="30" xfId="0" applyNumberFormat="1" applyFont="1" applyBorder="1" applyAlignment="1">
      <alignment horizontal="distributed" vertical="center"/>
    </xf>
    <xf numFmtId="180" fontId="13" fillId="0" borderId="71" xfId="0" applyNumberFormat="1" applyFont="1" applyBorder="1" applyAlignment="1">
      <alignment horizontal="left" vertical="center"/>
    </xf>
    <xf numFmtId="180" fontId="13" fillId="0" borderId="72" xfId="0" applyNumberFormat="1" applyFont="1" applyBorder="1" applyAlignment="1">
      <alignment horizontal="left" vertical="center"/>
    </xf>
    <xf numFmtId="180" fontId="13" fillId="0" borderId="30" xfId="0" applyNumberFormat="1" applyFont="1" applyBorder="1" applyAlignment="1">
      <alignment horizontal="left" vertical="center"/>
    </xf>
    <xf numFmtId="180" fontId="13" fillId="0" borderId="73" xfId="0" applyNumberFormat="1" applyFont="1" applyBorder="1" applyAlignment="1">
      <alignment horizontal="left" vertical="center"/>
    </xf>
    <xf numFmtId="180" fontId="33" fillId="0" borderId="75" xfId="0" applyNumberFormat="1" applyFont="1" applyBorder="1" applyAlignment="1">
      <alignment horizontal="center" vertical="center"/>
    </xf>
    <xf numFmtId="180" fontId="33" fillId="0" borderId="44" xfId="0" applyNumberFormat="1"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51" xfId="0" applyFont="1" applyBorder="1" applyAlignment="1">
      <alignment horizontal="center" vertical="center"/>
    </xf>
    <xf numFmtId="0" fontId="13" fillId="0" borderId="18" xfId="0" applyFont="1" applyBorder="1" applyAlignment="1">
      <alignment horizontal="center" vertical="center"/>
    </xf>
    <xf numFmtId="180" fontId="31" fillId="0" borderId="35" xfId="0" applyNumberFormat="1" applyFont="1" applyBorder="1" applyAlignment="1">
      <alignment horizontal="center" vertical="center"/>
    </xf>
    <xf numFmtId="180" fontId="31" fillId="0" borderId="29" xfId="0" applyNumberFormat="1" applyFont="1" applyBorder="1" applyAlignment="1">
      <alignment horizontal="center" vertical="center"/>
    </xf>
    <xf numFmtId="180" fontId="31" fillId="0" borderId="72" xfId="0" applyNumberFormat="1" applyFont="1" applyBorder="1" applyAlignment="1">
      <alignment horizontal="center" vertical="center"/>
    </xf>
    <xf numFmtId="180" fontId="31" fillId="0" borderId="30" xfId="0" applyNumberFormat="1" applyFont="1" applyBorder="1" applyAlignment="1">
      <alignment horizontal="center" vertical="center"/>
    </xf>
    <xf numFmtId="180" fontId="14" fillId="0" borderId="29" xfId="0" applyNumberFormat="1" applyFont="1" applyBorder="1" applyAlignment="1">
      <alignment horizontal="distributed" vertical="center"/>
    </xf>
    <xf numFmtId="180" fontId="13" fillId="0" borderId="29" xfId="0" applyNumberFormat="1" applyFont="1" applyBorder="1" applyAlignment="1">
      <alignment horizontal="center" vertical="center"/>
    </xf>
    <xf numFmtId="180" fontId="13" fillId="0" borderId="30"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15" xfId="0" applyFont="1" applyBorder="1" applyAlignment="1">
      <alignment horizontal="center" vertical="distributed" textRotation="255"/>
    </xf>
    <xf numFmtId="0" fontId="13" fillId="0" borderId="18" xfId="0" applyFont="1" applyBorder="1" applyAlignment="1">
      <alignment horizontal="center" vertical="distributed" textRotation="255"/>
    </xf>
    <xf numFmtId="0" fontId="13" fillId="0" borderId="78" xfId="0" applyFont="1" applyBorder="1" applyAlignment="1">
      <alignment horizontal="center" vertical="distributed" textRotation="255"/>
    </xf>
    <xf numFmtId="0" fontId="13" fillId="0" borderId="37" xfId="0" applyFont="1" applyBorder="1" applyAlignment="1">
      <alignment horizontal="center" vertical="center" textRotation="255"/>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4" fillId="0" borderId="0" xfId="0" applyFont="1" applyAlignment="1">
      <alignment horizontal="left" vertical="center" wrapText="1"/>
    </xf>
    <xf numFmtId="0" fontId="14" fillId="0" borderId="45" xfId="0" applyFont="1" applyBorder="1" applyAlignment="1">
      <alignment horizontal="left" vertical="center" wrapText="1"/>
    </xf>
    <xf numFmtId="0" fontId="13" fillId="0" borderId="20" xfId="0" applyFont="1" applyBorder="1" applyAlignment="1">
      <alignment horizontal="center" vertical="center" shrinkToFit="1"/>
    </xf>
    <xf numFmtId="0" fontId="13" fillId="0" borderId="80" xfId="0" applyFont="1" applyBorder="1" applyAlignment="1">
      <alignment horizontal="center" vertical="center" shrinkToFit="1"/>
    </xf>
    <xf numFmtId="0" fontId="13" fillId="0" borderId="11" xfId="0" applyFont="1" applyBorder="1" applyAlignment="1">
      <alignment horizontal="center" vertical="top"/>
    </xf>
    <xf numFmtId="0" fontId="13" fillId="0" borderId="2"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7" xfId="0" applyFont="1" applyBorder="1" applyAlignment="1">
      <alignment horizontal="center" vertical="center" shrinkToFit="1"/>
    </xf>
    <xf numFmtId="180" fontId="13" fillId="0" borderId="1" xfId="0" applyNumberFormat="1" applyFont="1" applyBorder="1" applyAlignment="1">
      <alignment horizontal="center" vertical="center" shrinkToFit="1"/>
    </xf>
    <xf numFmtId="0" fontId="33" fillId="0" borderId="75" xfId="0" applyFont="1" applyBorder="1" applyAlignment="1">
      <alignment horizontal="center" vertical="center"/>
    </xf>
    <xf numFmtId="0" fontId="33" fillId="0" borderId="44" xfId="0" applyFont="1" applyBorder="1" applyAlignment="1">
      <alignment horizontal="center" vertical="center"/>
    </xf>
    <xf numFmtId="0" fontId="24" fillId="7" borderId="0" xfId="0" applyFont="1" applyFill="1" applyProtection="1">
      <alignment vertical="center"/>
      <protection locked="0"/>
    </xf>
    <xf numFmtId="0" fontId="13" fillId="7" borderId="0" xfId="0" applyFont="1" applyFill="1" applyProtection="1">
      <alignment vertical="center"/>
      <protection locked="0"/>
    </xf>
    <xf numFmtId="180" fontId="24" fillId="0" borderId="35" xfId="0" applyNumberFormat="1" applyFont="1" applyBorder="1" applyAlignment="1">
      <alignment horizontal="left" vertical="center"/>
    </xf>
    <xf numFmtId="180" fontId="24" fillId="0" borderId="29" xfId="0" applyNumberFormat="1" applyFont="1" applyBorder="1" applyAlignment="1">
      <alignment horizontal="left" vertical="center"/>
    </xf>
    <xf numFmtId="180" fontId="24" fillId="0" borderId="71" xfId="0" applyNumberFormat="1" applyFont="1" applyBorder="1" applyAlignment="1">
      <alignment horizontal="left" vertical="center"/>
    </xf>
    <xf numFmtId="180" fontId="24" fillId="0" borderId="72" xfId="0" applyNumberFormat="1" applyFont="1" applyBorder="1" applyAlignment="1">
      <alignment horizontal="left" vertical="center"/>
    </xf>
    <xf numFmtId="180" fontId="24" fillId="0" borderId="30" xfId="0" applyNumberFormat="1" applyFont="1" applyBorder="1" applyAlignment="1">
      <alignment horizontal="left" vertical="center"/>
    </xf>
    <xf numFmtId="180" fontId="24" fillId="0" borderId="73" xfId="0" applyNumberFormat="1" applyFont="1" applyBorder="1" applyAlignment="1">
      <alignment horizontal="left" vertical="center"/>
    </xf>
    <xf numFmtId="180" fontId="13" fillId="0" borderId="19" xfId="0" applyNumberFormat="1" applyFont="1" applyBorder="1" applyAlignment="1">
      <alignment horizontal="center" vertical="center" shrinkToFit="1"/>
    </xf>
    <xf numFmtId="0" fontId="78" fillId="0" borderId="0" xfId="0" applyFont="1" applyAlignment="1">
      <alignment horizontal="left" vertical="top" wrapText="1"/>
    </xf>
    <xf numFmtId="0" fontId="78" fillId="0" borderId="45" xfId="0" applyFont="1" applyBorder="1" applyAlignment="1">
      <alignment horizontal="left" vertical="top" wrapText="1"/>
    </xf>
    <xf numFmtId="0" fontId="78" fillId="0" borderId="0" xfId="0" applyFont="1" applyAlignment="1">
      <alignment horizontal="left" vertical="center" wrapText="1"/>
    </xf>
    <xf numFmtId="0" fontId="78" fillId="0" borderId="45" xfId="0" applyFont="1" applyBorder="1" applyAlignment="1">
      <alignment horizontal="left" vertical="center" wrapText="1"/>
    </xf>
    <xf numFmtId="0" fontId="78" fillId="0" borderId="0" xfId="0" applyFont="1" applyAlignment="1">
      <alignment horizontal="left" vertical="top"/>
    </xf>
    <xf numFmtId="0" fontId="78" fillId="0" borderId="45" xfId="0" applyFont="1" applyBorder="1" applyAlignment="1">
      <alignment horizontal="left" vertical="top"/>
    </xf>
    <xf numFmtId="0" fontId="78" fillId="0" borderId="30" xfId="0" applyFont="1" applyBorder="1" applyAlignment="1">
      <alignment horizontal="left" vertical="top"/>
    </xf>
    <xf numFmtId="0" fontId="78" fillId="0" borderId="68" xfId="0" applyFont="1" applyBorder="1" applyAlignment="1">
      <alignment horizontal="left" vertical="top"/>
    </xf>
    <xf numFmtId="0" fontId="77" fillId="0" borderId="11" xfId="0" applyFont="1" applyBorder="1" applyAlignment="1">
      <alignment horizontal="right" vertical="top"/>
    </xf>
    <xf numFmtId="0" fontId="77" fillId="0" borderId="67" xfId="0" applyFont="1" applyBorder="1" applyAlignment="1">
      <alignment horizontal="right" vertical="top"/>
    </xf>
    <xf numFmtId="182" fontId="13" fillId="0" borderId="29" xfId="0" applyNumberFormat="1" applyFont="1" applyBorder="1" applyAlignment="1">
      <alignment horizontal="center" vertical="center"/>
    </xf>
    <xf numFmtId="182" fontId="13" fillId="0" borderId="30" xfId="0" applyNumberFormat="1" applyFont="1" applyBorder="1" applyAlignment="1">
      <alignment horizontal="center" vertical="center"/>
    </xf>
    <xf numFmtId="0" fontId="14" fillId="0" borderId="29" xfId="0" applyFont="1" applyBorder="1" applyAlignment="1">
      <alignment horizontal="distributed" vertical="center"/>
    </xf>
    <xf numFmtId="0" fontId="14" fillId="0" borderId="30" xfId="0" applyFont="1" applyBorder="1" applyAlignment="1">
      <alignment horizontal="distributed" vertical="center"/>
    </xf>
    <xf numFmtId="180" fontId="57" fillId="0" borderId="2" xfId="0" applyNumberFormat="1" applyFont="1" applyBorder="1" applyAlignment="1">
      <alignment horizontal="left" vertical="center" wrapText="1" shrinkToFit="1"/>
    </xf>
    <xf numFmtId="180" fontId="57" fillId="0" borderId="8" xfId="0" applyNumberFormat="1" applyFont="1" applyBorder="1" applyAlignment="1">
      <alignment horizontal="left" vertical="center" wrapText="1" shrinkToFit="1"/>
    </xf>
    <xf numFmtId="180" fontId="57" fillId="0" borderId="16" xfId="0" applyNumberFormat="1" applyFont="1" applyBorder="1" applyAlignment="1">
      <alignment horizontal="left" vertical="center" wrapText="1" shrinkToFit="1"/>
    </xf>
    <xf numFmtId="180" fontId="13" fillId="0" borderId="2" xfId="0" applyNumberFormat="1" applyFont="1" applyBorder="1" applyAlignment="1">
      <alignment horizontal="center" vertical="center" shrinkToFit="1"/>
    </xf>
    <xf numFmtId="180" fontId="13" fillId="0" borderId="8" xfId="0" applyNumberFormat="1" applyFont="1" applyBorder="1" applyAlignment="1">
      <alignment horizontal="center" vertical="center" shrinkToFit="1"/>
    </xf>
    <xf numFmtId="180" fontId="13" fillId="0" borderId="79" xfId="0" applyNumberFormat="1" applyFont="1" applyBorder="1" applyAlignment="1">
      <alignment horizontal="center" vertical="center" shrinkToFit="1"/>
    </xf>
    <xf numFmtId="0" fontId="13" fillId="0" borderId="28" xfId="0" applyFont="1" applyBorder="1" applyAlignment="1">
      <alignment horizontal="center" vertical="center"/>
    </xf>
    <xf numFmtId="180" fontId="13" fillId="0" borderId="78" xfId="0" applyNumberFormat="1" applyFont="1" applyBorder="1" applyAlignment="1">
      <alignment horizontal="center" vertical="center" shrinkToFit="1"/>
    </xf>
    <xf numFmtId="180" fontId="13" fillId="0" borderId="15" xfId="0" applyNumberFormat="1" applyFont="1" applyBorder="1" applyAlignment="1">
      <alignment horizontal="center" vertical="center" shrinkToFit="1"/>
    </xf>
    <xf numFmtId="0" fontId="46" fillId="0" borderId="11" xfId="0" applyFont="1" applyBorder="1" applyAlignment="1">
      <alignment horizontal="center" vertical="center" wrapText="1"/>
    </xf>
    <xf numFmtId="14" fontId="13" fillId="0" borderId="1" xfId="0" applyNumberFormat="1" applyFont="1" applyBorder="1" applyAlignment="1">
      <alignment horizontal="center" vertical="center" shrinkToFit="1"/>
    </xf>
    <xf numFmtId="180" fontId="13" fillId="0" borderId="16" xfId="0" applyNumberFormat="1" applyFont="1" applyBorder="1" applyAlignment="1">
      <alignment horizontal="center" vertical="center" shrinkToFit="1"/>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180" fontId="13" fillId="0" borderId="52" xfId="0" applyNumberFormat="1" applyFont="1" applyBorder="1" applyAlignment="1">
      <alignment horizontal="center" vertical="center"/>
    </xf>
    <xf numFmtId="180" fontId="13" fillId="0" borderId="54" xfId="0" applyNumberFormat="1" applyFont="1" applyBorder="1" applyAlignment="1">
      <alignment horizontal="center" vertical="center"/>
    </xf>
    <xf numFmtId="180" fontId="13" fillId="0" borderId="56" xfId="0" applyNumberFormat="1" applyFont="1" applyBorder="1" applyAlignment="1">
      <alignment horizontal="center" vertical="center"/>
    </xf>
    <xf numFmtId="180" fontId="13" fillId="0" borderId="72" xfId="0" applyNumberFormat="1" applyFont="1" applyBorder="1" applyAlignment="1">
      <alignment horizontal="center" vertical="center"/>
    </xf>
    <xf numFmtId="180" fontId="13" fillId="0" borderId="74" xfId="0" applyNumberFormat="1" applyFont="1" applyBorder="1" applyAlignment="1">
      <alignment horizontal="center" vertical="center"/>
    </xf>
    <xf numFmtId="180" fontId="24" fillId="0" borderId="35" xfId="0" applyNumberFormat="1" applyFont="1" applyBorder="1" applyAlignment="1">
      <alignment horizontal="left" vertical="center" shrinkToFit="1"/>
    </xf>
    <xf numFmtId="180" fontId="24" fillId="0" borderId="29" xfId="0" applyNumberFormat="1" applyFont="1" applyBorder="1" applyAlignment="1">
      <alignment horizontal="left" vertical="center" shrinkToFit="1"/>
    </xf>
    <xf numFmtId="180" fontId="24" fillId="0" borderId="9" xfId="0" applyNumberFormat="1" applyFont="1" applyBorder="1" applyAlignment="1">
      <alignment horizontal="left" vertical="center" shrinkToFit="1"/>
    </xf>
    <xf numFmtId="180" fontId="24" fillId="0" borderId="22" xfId="0" applyNumberFormat="1" applyFont="1" applyBorder="1" applyAlignment="1">
      <alignment horizontal="left" vertical="center" shrinkToFit="1"/>
    </xf>
    <xf numFmtId="49" fontId="13" fillId="0" borderId="29" xfId="0" applyNumberFormat="1" applyFont="1" applyBorder="1" applyAlignment="1">
      <alignment horizontal="center" vertical="center"/>
    </xf>
    <xf numFmtId="49" fontId="13" fillId="0" borderId="30" xfId="0" applyNumberFormat="1" applyFont="1" applyBorder="1" applyAlignment="1">
      <alignment horizontal="center" vertical="center"/>
    </xf>
    <xf numFmtId="14" fontId="13" fillId="0" borderId="2" xfId="0" applyNumberFormat="1" applyFont="1" applyBorder="1" applyAlignment="1">
      <alignment horizontal="center" vertical="center" shrinkToFit="1"/>
    </xf>
    <xf numFmtId="14" fontId="13" fillId="0" borderId="16" xfId="0" applyNumberFormat="1" applyFont="1" applyBorder="1" applyAlignment="1">
      <alignment horizontal="center" vertical="center" shrinkToFit="1"/>
    </xf>
    <xf numFmtId="0" fontId="57" fillId="0" borderId="2" xfId="0" applyFont="1" applyBorder="1" applyAlignment="1">
      <alignment vertical="center" wrapText="1" shrinkToFit="1"/>
    </xf>
    <xf numFmtId="0" fontId="13" fillId="0" borderId="8" xfId="0" applyFont="1" applyBorder="1" applyAlignment="1">
      <alignment horizontal="center" vertical="center" shrinkToFit="1"/>
    </xf>
    <xf numFmtId="0" fontId="13" fillId="0" borderId="79" xfId="0" applyFont="1" applyBorder="1" applyAlignment="1">
      <alignment horizontal="center" vertical="center" shrinkToFit="1"/>
    </xf>
    <xf numFmtId="0" fontId="13" fillId="0" borderId="20" xfId="0" applyFont="1" applyBorder="1" applyAlignment="1">
      <alignment horizontal="center" vertical="center"/>
    </xf>
    <xf numFmtId="0" fontId="57" fillId="0" borderId="20" xfId="0" applyFont="1" applyBorder="1" applyAlignment="1">
      <alignment vertical="center" wrapText="1" shrinkToFit="1"/>
    </xf>
    <xf numFmtId="0" fontId="13" fillId="0" borderId="81" xfId="0" applyFont="1" applyBorder="1" applyAlignment="1">
      <alignment horizontal="center" vertical="center" shrinkToFit="1"/>
    </xf>
    <xf numFmtId="0" fontId="13" fillId="0" borderId="82" xfId="0" applyFont="1" applyBorder="1" applyAlignment="1">
      <alignment horizontal="center" vertical="center" shrinkToFit="1"/>
    </xf>
    <xf numFmtId="180" fontId="44" fillId="2" borderId="2" xfId="0" applyNumberFormat="1" applyFont="1" applyFill="1" applyBorder="1" applyAlignment="1">
      <alignment horizontal="center" vertical="center"/>
    </xf>
    <xf numFmtId="180" fontId="44" fillId="2" borderId="16"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16" xfId="0" applyFont="1" applyFill="1" applyBorder="1" applyAlignment="1">
      <alignment horizontal="center" vertical="center"/>
    </xf>
    <xf numFmtId="180" fontId="44" fillId="2" borderId="8" xfId="0" applyNumberFormat="1" applyFont="1" applyFill="1" applyBorder="1" applyAlignment="1">
      <alignment horizontal="center" vertical="center"/>
    </xf>
    <xf numFmtId="0" fontId="44" fillId="2" borderId="0" xfId="0" applyFont="1" applyFill="1" applyAlignment="1" applyProtection="1">
      <alignment horizontal="center" vertical="center"/>
      <protection locked="0"/>
    </xf>
    <xf numFmtId="0" fontId="44" fillId="2" borderId="1" xfId="0" applyFont="1" applyFill="1" applyBorder="1" applyAlignment="1">
      <alignment horizontal="center" vertical="center"/>
    </xf>
    <xf numFmtId="182" fontId="56" fillId="2" borderId="90" xfId="0" applyNumberFormat="1" applyFont="1" applyFill="1" applyBorder="1" applyAlignment="1">
      <alignment horizontal="center" vertical="center"/>
    </xf>
    <xf numFmtId="182" fontId="56" fillId="2" borderId="112" xfId="0" applyNumberFormat="1" applyFont="1" applyFill="1" applyBorder="1" applyAlignment="1">
      <alignment horizontal="center" vertical="center"/>
    </xf>
    <xf numFmtId="182" fontId="44" fillId="2" borderId="107" xfId="0" applyNumberFormat="1" applyFont="1" applyFill="1" applyBorder="1" applyAlignment="1">
      <alignment horizontal="center" vertical="center"/>
    </xf>
    <xf numFmtId="182" fontId="44" fillId="2" borderId="109" xfId="0" applyNumberFormat="1" applyFont="1" applyFill="1" applyBorder="1" applyAlignment="1">
      <alignment horizontal="center" vertical="center"/>
    </xf>
    <xf numFmtId="0" fontId="15" fillId="2" borderId="0" xfId="4" applyFill="1" applyAlignment="1">
      <alignment horizontal="center"/>
    </xf>
    <xf numFmtId="0" fontId="11" fillId="4" borderId="0" xfId="4" applyFont="1" applyFill="1" applyAlignment="1" applyProtection="1">
      <alignment horizontal="left" vertical="center"/>
      <protection locked="0"/>
    </xf>
    <xf numFmtId="49" fontId="28" fillId="4" borderId="0" xfId="4" applyNumberFormat="1" applyFont="1" applyFill="1" applyAlignment="1" applyProtection="1">
      <alignment horizontal="center" vertical="center"/>
      <protection locked="0"/>
    </xf>
    <xf numFmtId="0" fontId="15" fillId="4" borderId="0" xfId="4" applyFill="1" applyAlignment="1" applyProtection="1">
      <alignment horizontal="left"/>
      <protection locked="0"/>
    </xf>
    <xf numFmtId="0" fontId="28" fillId="4" borderId="0" xfId="4" applyFont="1" applyFill="1" applyAlignment="1" applyProtection="1">
      <alignment horizontal="left" vertical="center"/>
      <protection locked="0"/>
    </xf>
    <xf numFmtId="0" fontId="20" fillId="2" borderId="0" xfId="2" applyFill="1" applyBorder="1" applyAlignment="1" applyProtection="1">
      <alignment horizontal="left" vertical="center"/>
    </xf>
    <xf numFmtId="0" fontId="28" fillId="2" borderId="0" xfId="4" applyFont="1" applyFill="1" applyAlignment="1">
      <alignment horizontal="center" vertical="center"/>
    </xf>
    <xf numFmtId="180" fontId="28" fillId="2" borderId="0" xfId="4" applyNumberFormat="1" applyFont="1" applyFill="1" applyAlignment="1">
      <alignment horizontal="left"/>
    </xf>
    <xf numFmtId="0" fontId="11" fillId="0" borderId="0" xfId="4" applyFont="1" applyAlignment="1" applyProtection="1">
      <alignment horizontal="left"/>
      <protection locked="0"/>
    </xf>
    <xf numFmtId="182" fontId="44" fillId="2" borderId="90" xfId="0" applyNumberFormat="1" applyFont="1" applyFill="1" applyBorder="1" applyAlignment="1">
      <alignment horizontal="center" vertical="center"/>
    </xf>
    <xf numFmtId="182" fontId="44" fillId="2" borderId="98" xfId="0" applyNumberFormat="1" applyFont="1" applyFill="1" applyBorder="1" applyAlignment="1">
      <alignment horizontal="center" vertical="center"/>
    </xf>
    <xf numFmtId="182" fontId="44" fillId="2" borderId="112" xfId="0" applyNumberFormat="1" applyFont="1" applyFill="1" applyBorder="1" applyAlignment="1">
      <alignment horizontal="center" vertical="center"/>
    </xf>
    <xf numFmtId="182" fontId="44" fillId="2" borderId="87" xfId="0" applyNumberFormat="1" applyFont="1" applyFill="1" applyBorder="1" applyAlignment="1">
      <alignment horizontal="center" vertical="center"/>
    </xf>
    <xf numFmtId="182" fontId="44" fillId="2" borderId="89" xfId="0" applyNumberFormat="1" applyFont="1" applyFill="1" applyBorder="1" applyAlignment="1">
      <alignment horizontal="center" vertical="center"/>
    </xf>
    <xf numFmtId="182" fontId="44" fillId="2" borderId="107" xfId="0" applyNumberFormat="1" applyFont="1" applyFill="1" applyBorder="1" applyAlignment="1">
      <alignment horizontal="center" vertical="center" shrinkToFit="1"/>
    </xf>
    <xf numFmtId="182" fontId="44" fillId="2" borderId="108" xfId="0" applyNumberFormat="1" applyFont="1" applyFill="1" applyBorder="1" applyAlignment="1">
      <alignment horizontal="center" vertical="center" shrinkToFit="1"/>
    </xf>
    <xf numFmtId="182" fontId="44" fillId="2" borderId="109" xfId="0" applyNumberFormat="1" applyFont="1" applyFill="1" applyBorder="1" applyAlignment="1">
      <alignment horizontal="center" vertical="center" shrinkToFit="1"/>
    </xf>
    <xf numFmtId="182" fontId="44" fillId="2" borderId="107" xfId="0" applyNumberFormat="1" applyFont="1" applyFill="1" applyBorder="1" applyAlignment="1">
      <alignment horizontal="left" vertical="center" indent="1" shrinkToFit="1"/>
    </xf>
    <xf numFmtId="182" fontId="44" fillId="2" borderId="108" xfId="0" applyNumberFormat="1" applyFont="1" applyFill="1" applyBorder="1" applyAlignment="1">
      <alignment horizontal="left" vertical="center" indent="1" shrinkToFit="1"/>
    </xf>
    <xf numFmtId="182" fontId="44" fillId="2" borderId="109" xfId="0" applyNumberFormat="1" applyFont="1" applyFill="1" applyBorder="1" applyAlignment="1">
      <alignment horizontal="left" vertical="center" indent="1" shrinkToFit="1"/>
    </xf>
    <xf numFmtId="0" fontId="55" fillId="2" borderId="0" xfId="0" applyFont="1" applyFill="1" applyAlignment="1">
      <alignment horizontal="center" vertical="center"/>
    </xf>
    <xf numFmtId="182" fontId="44" fillId="2" borderId="104" xfId="0" applyNumberFormat="1" applyFont="1" applyFill="1" applyBorder="1" applyAlignment="1">
      <alignment horizontal="center" vertical="center"/>
    </xf>
    <xf numFmtId="182" fontId="44" fillId="2" borderId="106" xfId="0" applyNumberFormat="1" applyFont="1" applyFill="1" applyBorder="1" applyAlignment="1">
      <alignment horizontal="center" vertical="center"/>
    </xf>
    <xf numFmtId="182" fontId="56" fillId="2" borderId="84" xfId="0" applyNumberFormat="1" applyFont="1" applyFill="1" applyBorder="1" applyAlignment="1">
      <alignment horizontal="center" vertical="center"/>
    </xf>
    <xf numFmtId="182" fontId="56" fillId="2" borderId="86" xfId="0" applyNumberFormat="1" applyFont="1" applyFill="1" applyBorder="1" applyAlignment="1">
      <alignment horizontal="center" vertical="center"/>
    </xf>
    <xf numFmtId="182" fontId="44" fillId="2" borderId="84" xfId="0" applyNumberFormat="1" applyFont="1" applyFill="1" applyBorder="1" applyAlignment="1">
      <alignment horizontal="center" vertical="center"/>
    </xf>
    <xf numFmtId="182" fontId="44" fillId="2" borderId="85" xfId="0" applyNumberFormat="1" applyFont="1" applyFill="1" applyBorder="1" applyAlignment="1">
      <alignment horizontal="center" vertical="center"/>
    </xf>
    <xf numFmtId="182" fontId="44" fillId="2" borderId="86" xfId="0" applyNumberFormat="1" applyFont="1" applyFill="1" applyBorder="1" applyAlignment="1">
      <alignment horizontal="center" vertical="center"/>
    </xf>
    <xf numFmtId="182" fontId="44" fillId="2" borderId="104" xfId="0" applyNumberFormat="1" applyFont="1" applyFill="1" applyBorder="1" applyAlignment="1">
      <alignment horizontal="center" vertical="center" shrinkToFit="1"/>
    </xf>
    <xf numFmtId="182" fontId="44" fillId="2" borderId="105" xfId="0" applyNumberFormat="1" applyFont="1" applyFill="1" applyBorder="1" applyAlignment="1">
      <alignment horizontal="center" vertical="center" shrinkToFit="1"/>
    </xf>
    <xf numFmtId="182" fontId="44" fillId="2" borderId="106" xfId="0" applyNumberFormat="1" applyFont="1" applyFill="1" applyBorder="1" applyAlignment="1">
      <alignment horizontal="center" vertical="center" shrinkToFit="1"/>
    </xf>
    <xf numFmtId="182" fontId="44" fillId="2" borderId="104" xfId="0" applyNumberFormat="1" applyFont="1" applyFill="1" applyBorder="1" applyAlignment="1">
      <alignment horizontal="left" vertical="center" indent="1" shrinkToFit="1"/>
    </xf>
    <xf numFmtId="182" fontId="44" fillId="2" borderId="105" xfId="0" applyNumberFormat="1" applyFont="1" applyFill="1" applyBorder="1" applyAlignment="1">
      <alignment horizontal="left" vertical="center" indent="1" shrinkToFit="1"/>
    </xf>
    <xf numFmtId="182" fontId="44" fillId="2" borderId="106" xfId="0" applyNumberFormat="1" applyFont="1" applyFill="1" applyBorder="1" applyAlignment="1">
      <alignment horizontal="left" vertical="center" indent="1" shrinkToFit="1"/>
    </xf>
    <xf numFmtId="180" fontId="44" fillId="2" borderId="1" xfId="0" applyNumberFormat="1" applyFont="1" applyFill="1" applyBorder="1" applyAlignment="1">
      <alignment horizontal="center" vertical="center"/>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0" fontId="44" fillId="2" borderId="16" xfId="0" applyFont="1" applyFill="1" applyBorder="1" applyAlignment="1">
      <alignment horizontal="center" vertical="center" wrapText="1"/>
    </xf>
    <xf numFmtId="180" fontId="54" fillId="2" borderId="2" xfId="0" applyNumberFormat="1" applyFont="1" applyFill="1" applyBorder="1" applyAlignment="1">
      <alignment horizontal="center" vertical="center" shrinkToFit="1"/>
    </xf>
    <xf numFmtId="180" fontId="54" fillId="2" borderId="8" xfId="0" applyNumberFormat="1" applyFont="1" applyFill="1" applyBorder="1" applyAlignment="1">
      <alignment horizontal="center" vertical="center" shrinkToFit="1"/>
    </xf>
    <xf numFmtId="180" fontId="54" fillId="2" borderId="16" xfId="0" applyNumberFormat="1" applyFont="1" applyFill="1" applyBorder="1" applyAlignment="1">
      <alignment horizontal="center" vertical="center" shrinkToFit="1"/>
    </xf>
    <xf numFmtId="0" fontId="44" fillId="2" borderId="9" xfId="0" applyFont="1" applyFill="1" applyBorder="1" applyAlignment="1">
      <alignment horizontal="center" vertical="center" wrapText="1"/>
    </xf>
    <xf numFmtId="0" fontId="44" fillId="2" borderId="22" xfId="0" applyFont="1" applyFill="1" applyBorder="1" applyAlignment="1">
      <alignment horizontal="center" vertical="center" wrapText="1"/>
    </xf>
    <xf numFmtId="180" fontId="54" fillId="2" borderId="22" xfId="0" applyNumberFormat="1" applyFont="1" applyFill="1" applyBorder="1" applyAlignment="1">
      <alignment horizontal="center" vertical="center" shrinkToFit="1"/>
    </xf>
    <xf numFmtId="0" fontId="49" fillId="2" borderId="0" xfId="0" applyFont="1" applyFill="1" applyAlignment="1">
      <alignment horizontal="center" wrapText="1" shrinkToFit="1"/>
    </xf>
    <xf numFmtId="0" fontId="49" fillId="2" borderId="22" xfId="0" applyFont="1" applyFill="1" applyBorder="1" applyAlignment="1">
      <alignment horizontal="center" wrapText="1" shrinkToFit="1"/>
    </xf>
    <xf numFmtId="0" fontId="55" fillId="0" borderId="0" xfId="0" applyFont="1" applyAlignment="1" applyProtection="1">
      <alignment horizontal="center" vertical="center" shrinkToFit="1"/>
      <protection locked="0"/>
    </xf>
    <xf numFmtId="0" fontId="44" fillId="2" borderId="84" xfId="0" applyFont="1" applyFill="1" applyBorder="1" applyAlignment="1">
      <alignment horizontal="center" vertical="center"/>
    </xf>
    <xf numFmtId="0" fontId="44" fillId="2" borderId="85" xfId="0" applyFont="1" applyFill="1" applyBorder="1" applyAlignment="1">
      <alignment horizontal="center" vertical="center"/>
    </xf>
    <xf numFmtId="0" fontId="44" fillId="2" borderId="86" xfId="0" applyFont="1" applyFill="1" applyBorder="1" applyAlignment="1">
      <alignment horizontal="center" vertical="center"/>
    </xf>
    <xf numFmtId="180" fontId="44" fillId="2" borderId="84" xfId="0" applyNumberFormat="1" applyFont="1" applyFill="1" applyBorder="1" applyAlignment="1">
      <alignment horizontal="center" vertical="center"/>
    </xf>
    <xf numFmtId="180" fontId="44" fillId="2" borderId="85" xfId="0" applyNumberFormat="1" applyFont="1" applyFill="1" applyBorder="1" applyAlignment="1">
      <alignment horizontal="center" vertical="center"/>
    </xf>
    <xf numFmtId="180" fontId="44" fillId="2" borderId="86" xfId="0" applyNumberFormat="1" applyFont="1" applyFill="1" applyBorder="1" applyAlignment="1">
      <alignment horizontal="center" vertical="center"/>
    </xf>
    <xf numFmtId="0" fontId="44" fillId="2" borderId="87" xfId="0" applyFont="1" applyFill="1" applyBorder="1" applyAlignment="1">
      <alignment horizontal="center" vertical="center"/>
    </xf>
    <xf numFmtId="0" fontId="44" fillId="2" borderId="88" xfId="0" applyFont="1" applyFill="1" applyBorder="1" applyAlignment="1">
      <alignment horizontal="center" vertical="center"/>
    </xf>
    <xf numFmtId="0" fontId="44" fillId="2" borderId="89" xfId="0" applyFont="1" applyFill="1" applyBorder="1" applyAlignment="1">
      <alignment horizontal="center" vertical="center"/>
    </xf>
    <xf numFmtId="180" fontId="54" fillId="2" borderId="87" xfId="0" applyNumberFormat="1" applyFont="1" applyFill="1" applyBorder="1" applyAlignment="1">
      <alignment horizontal="center" vertical="center"/>
    </xf>
    <xf numFmtId="180" fontId="54" fillId="2" borderId="88" xfId="0" applyNumberFormat="1" applyFont="1" applyFill="1" applyBorder="1" applyAlignment="1">
      <alignment horizontal="center" vertical="center"/>
    </xf>
    <xf numFmtId="180" fontId="54" fillId="2" borderId="89" xfId="0" applyNumberFormat="1" applyFont="1" applyFill="1" applyBorder="1" applyAlignment="1">
      <alignment horizontal="center" vertical="center"/>
    </xf>
    <xf numFmtId="0" fontId="45" fillId="2" borderId="0" xfId="0" applyFont="1" applyFill="1" applyAlignment="1">
      <alignment horizontal="center" vertical="center"/>
    </xf>
    <xf numFmtId="0" fontId="44" fillId="2" borderId="2" xfId="0" applyFont="1" applyFill="1" applyBorder="1" applyAlignment="1">
      <alignment horizontal="center" vertical="center" shrinkToFit="1"/>
    </xf>
    <xf numFmtId="0" fontId="44" fillId="2" borderId="8" xfId="0" applyFont="1" applyFill="1" applyBorder="1" applyAlignment="1">
      <alignment horizontal="center" vertical="center" shrinkToFit="1"/>
    </xf>
    <xf numFmtId="0" fontId="44" fillId="2" borderId="16" xfId="0" applyFont="1" applyFill="1" applyBorder="1" applyAlignment="1">
      <alignment horizontal="center" vertical="center" shrinkToFit="1"/>
    </xf>
    <xf numFmtId="0" fontId="44" fillId="0" borderId="2" xfId="0" applyFont="1" applyBorder="1" applyAlignment="1">
      <alignment horizontal="center" vertical="center"/>
    </xf>
    <xf numFmtId="0" fontId="44" fillId="0" borderId="8" xfId="0" applyFont="1" applyBorder="1" applyAlignment="1">
      <alignment horizontal="center" vertical="center"/>
    </xf>
    <xf numFmtId="0" fontId="44" fillId="0" borderId="16" xfId="0" applyFont="1" applyBorder="1" applyAlignment="1">
      <alignment horizontal="center" vertical="center"/>
    </xf>
    <xf numFmtId="182" fontId="44" fillId="0" borderId="84" xfId="0" applyNumberFormat="1" applyFont="1" applyBorder="1" applyAlignment="1">
      <alignment horizontal="center" vertical="center"/>
    </xf>
    <xf numFmtId="182" fontId="44" fillId="0" borderId="85" xfId="0" applyNumberFormat="1" applyFont="1" applyBorder="1" applyAlignment="1">
      <alignment horizontal="center" vertical="center"/>
    </xf>
    <xf numFmtId="182" fontId="44" fillId="0" borderId="86" xfId="0" applyNumberFormat="1" applyFont="1" applyBorder="1" applyAlignment="1">
      <alignment horizontal="center" vertical="center"/>
    </xf>
    <xf numFmtId="180" fontId="44" fillId="0" borderId="84" xfId="0" applyNumberFormat="1" applyFont="1" applyBorder="1" applyAlignment="1">
      <alignment horizontal="center" vertical="center" shrinkToFit="1"/>
    </xf>
    <xf numFmtId="180" fontId="44" fillId="0" borderId="86" xfId="0" applyNumberFormat="1" applyFont="1" applyBorder="1" applyAlignment="1">
      <alignment horizontal="center" vertical="center" shrinkToFit="1"/>
    </xf>
    <xf numFmtId="182" fontId="44" fillId="0" borderId="84" xfId="0" applyNumberFormat="1" applyFont="1" applyBorder="1" applyAlignment="1">
      <alignment horizontal="center" vertical="center" shrinkToFit="1"/>
    </xf>
    <xf numFmtId="182" fontId="44" fillId="0" borderId="85" xfId="0" applyNumberFormat="1" applyFont="1" applyBorder="1" applyAlignment="1">
      <alignment horizontal="center" vertical="center" shrinkToFit="1"/>
    </xf>
    <xf numFmtId="182" fontId="44" fillId="0" borderId="86" xfId="0" applyNumberFormat="1" applyFont="1" applyBorder="1" applyAlignment="1">
      <alignment horizontal="center" vertical="center" shrinkToFit="1"/>
    </xf>
    <xf numFmtId="182" fontId="44" fillId="0" borderId="84" xfId="0" applyNumberFormat="1" applyFont="1" applyBorder="1" applyAlignment="1">
      <alignment horizontal="left" vertical="center" indent="1" shrinkToFit="1"/>
    </xf>
    <xf numFmtId="182" fontId="44" fillId="0" borderId="85" xfId="0" applyNumberFormat="1" applyFont="1" applyBorder="1" applyAlignment="1">
      <alignment horizontal="left" vertical="center" indent="1" shrinkToFit="1"/>
    </xf>
    <xf numFmtId="182" fontId="44" fillId="0" borderId="86" xfId="0" applyNumberFormat="1" applyFont="1" applyBorder="1" applyAlignment="1">
      <alignment horizontal="left" vertical="center" indent="1" shrinkToFit="1"/>
    </xf>
    <xf numFmtId="182" fontId="44" fillId="0" borderId="90" xfId="0" applyNumberFormat="1" applyFont="1" applyBorder="1" applyAlignment="1">
      <alignment horizontal="center" vertical="center"/>
    </xf>
    <xf numFmtId="182" fontId="44" fillId="0" borderId="98" xfId="0" applyNumberFormat="1" applyFont="1" applyBorder="1" applyAlignment="1">
      <alignment horizontal="center" vertical="center"/>
    </xf>
    <xf numFmtId="182" fontId="44" fillId="0" borderId="112" xfId="0" applyNumberFormat="1" applyFont="1" applyBorder="1" applyAlignment="1">
      <alignment horizontal="center" vertical="center"/>
    </xf>
    <xf numFmtId="180" fontId="44" fillId="0" borderId="90" xfId="0" applyNumberFormat="1" applyFont="1" applyBorder="1" applyAlignment="1">
      <alignment horizontal="center" vertical="center" shrinkToFit="1"/>
    </xf>
    <xf numFmtId="180" fontId="44" fillId="0" borderId="112" xfId="0" applyNumberFormat="1" applyFont="1" applyBorder="1" applyAlignment="1">
      <alignment horizontal="center" vertical="center" shrinkToFit="1"/>
    </xf>
    <xf numFmtId="182" fontId="44" fillId="0" borderId="90" xfId="0" applyNumberFormat="1" applyFont="1" applyBorder="1" applyAlignment="1">
      <alignment horizontal="center" vertical="center" shrinkToFit="1"/>
    </xf>
    <xf numFmtId="182" fontId="44" fillId="0" borderId="98" xfId="0" applyNumberFormat="1" applyFont="1" applyBorder="1" applyAlignment="1">
      <alignment horizontal="center" vertical="center" shrinkToFit="1"/>
    </xf>
    <xf numFmtId="182" fontId="44" fillId="0" borderId="112" xfId="0" applyNumberFormat="1" applyFont="1" applyBorder="1" applyAlignment="1">
      <alignment horizontal="center" vertical="center" shrinkToFit="1"/>
    </xf>
    <xf numFmtId="182" fontId="44" fillId="0" borderId="90" xfId="0" applyNumberFormat="1" applyFont="1" applyBorder="1" applyAlignment="1">
      <alignment horizontal="left" vertical="center" indent="1" shrinkToFit="1"/>
    </xf>
    <xf numFmtId="182" fontId="44" fillId="0" borderId="98" xfId="0" applyNumberFormat="1" applyFont="1" applyBorder="1" applyAlignment="1">
      <alignment horizontal="left" vertical="center" indent="1" shrinkToFit="1"/>
    </xf>
    <xf numFmtId="182" fontId="44" fillId="0" borderId="112" xfId="0" applyNumberFormat="1" applyFont="1" applyBorder="1" applyAlignment="1">
      <alignment horizontal="left" vertical="center" indent="1" shrinkToFit="1"/>
    </xf>
    <xf numFmtId="0" fontId="15" fillId="0" borderId="0" xfId="4" applyAlignment="1">
      <alignment horizontal="center"/>
    </xf>
    <xf numFmtId="182" fontId="56" fillId="0" borderId="87" xfId="0" applyNumberFormat="1" applyFont="1" applyBorder="1" applyAlignment="1">
      <alignment horizontal="center" vertical="center"/>
    </xf>
    <xf numFmtId="182" fontId="56" fillId="0" borderId="89" xfId="0" applyNumberFormat="1" applyFont="1" applyBorder="1" applyAlignment="1">
      <alignment horizontal="center" vertical="center"/>
    </xf>
    <xf numFmtId="182" fontId="44" fillId="0" borderId="87" xfId="0" applyNumberFormat="1" applyFont="1" applyBorder="1" applyAlignment="1">
      <alignment horizontal="center" vertical="center"/>
    </xf>
    <xf numFmtId="182" fontId="44" fillId="0" borderId="89" xfId="0" applyNumberFormat="1" applyFont="1" applyBorder="1" applyAlignment="1">
      <alignment horizontal="center" vertical="center"/>
    </xf>
    <xf numFmtId="182" fontId="56" fillId="0" borderId="90" xfId="0" applyNumberFormat="1" applyFont="1" applyBorder="1" applyAlignment="1">
      <alignment horizontal="center" vertical="center"/>
    </xf>
    <xf numFmtId="182" fontId="56" fillId="0" borderId="112" xfId="0" applyNumberFormat="1" applyFont="1" applyBorder="1" applyAlignment="1">
      <alignment horizontal="center" vertical="center"/>
    </xf>
    <xf numFmtId="180" fontId="28" fillId="0" borderId="0" xfId="4" applyNumberFormat="1" applyFont="1" applyAlignment="1">
      <alignment horizontal="left" shrinkToFit="1"/>
    </xf>
    <xf numFmtId="180" fontId="15" fillId="0" borderId="0" xfId="4" applyNumberFormat="1">
      <alignment vertical="center"/>
    </xf>
    <xf numFmtId="180" fontId="11" fillId="0" borderId="0" xfId="4" applyNumberFormat="1" applyFont="1" applyAlignment="1">
      <alignment horizontal="left" vertical="center"/>
    </xf>
    <xf numFmtId="0" fontId="28" fillId="0" borderId="0" xfId="4" applyFont="1" applyAlignment="1">
      <alignment horizontal="center" vertical="center"/>
    </xf>
    <xf numFmtId="180" fontId="28" fillId="0" borderId="0" xfId="4" applyNumberFormat="1" applyFont="1" applyAlignment="1">
      <alignment horizontal="left" vertical="center"/>
    </xf>
    <xf numFmtId="180" fontId="15" fillId="0" borderId="0" xfId="4" applyNumberFormat="1" applyAlignment="1">
      <alignment horizontal="left"/>
    </xf>
    <xf numFmtId="180" fontId="20" fillId="0" borderId="0" xfId="2" applyNumberFormat="1" applyFill="1" applyBorder="1" applyAlignment="1" applyProtection="1">
      <alignment horizontal="left" vertical="center"/>
    </xf>
    <xf numFmtId="182" fontId="44" fillId="0" borderId="88" xfId="0" applyNumberFormat="1" applyFont="1" applyBorder="1" applyAlignment="1">
      <alignment horizontal="center" vertical="center"/>
    </xf>
    <xf numFmtId="180" fontId="44" fillId="0" borderId="87" xfId="0" applyNumberFormat="1" applyFont="1" applyBorder="1" applyAlignment="1">
      <alignment horizontal="center" vertical="center" shrinkToFit="1"/>
    </xf>
    <xf numFmtId="180" fontId="44" fillId="0" borderId="89" xfId="0" applyNumberFormat="1" applyFont="1" applyBorder="1" applyAlignment="1">
      <alignment horizontal="center" vertical="center" shrinkToFit="1"/>
    </xf>
    <xf numFmtId="182" fontId="44" fillId="0" borderId="87" xfId="0" applyNumberFormat="1" applyFont="1" applyBorder="1" applyAlignment="1">
      <alignment horizontal="center" vertical="center" shrinkToFit="1"/>
    </xf>
    <xf numFmtId="182" fontId="44" fillId="0" borderId="88" xfId="0" applyNumberFormat="1" applyFont="1" applyBorder="1" applyAlignment="1">
      <alignment horizontal="center" vertical="center" shrinkToFit="1"/>
    </xf>
    <xf numFmtId="182" fontId="44" fillId="0" borderId="89" xfId="0" applyNumberFormat="1" applyFont="1" applyBorder="1" applyAlignment="1">
      <alignment horizontal="center" vertical="center" shrinkToFit="1"/>
    </xf>
    <xf numFmtId="182" fontId="44" fillId="0" borderId="87" xfId="0" applyNumberFormat="1" applyFont="1" applyBorder="1" applyAlignment="1">
      <alignment horizontal="left" vertical="center" indent="1" shrinkToFit="1"/>
    </xf>
    <xf numFmtId="182" fontId="44" fillId="0" borderId="88" xfId="0" applyNumberFormat="1" applyFont="1" applyBorder="1" applyAlignment="1">
      <alignment horizontal="left" vertical="center" indent="1" shrinkToFit="1"/>
    </xf>
    <xf numFmtId="182" fontId="44" fillId="0" borderId="89" xfId="0" applyNumberFormat="1" applyFont="1" applyBorder="1" applyAlignment="1">
      <alignment horizontal="left" vertical="center" indent="1" shrinkToFit="1"/>
    </xf>
    <xf numFmtId="182" fontId="56" fillId="0" borderId="84" xfId="0" applyNumberFormat="1" applyFont="1" applyBorder="1" applyAlignment="1">
      <alignment horizontal="center" vertical="center"/>
    </xf>
    <xf numFmtId="182" fontId="56" fillId="0" borderId="86" xfId="0" applyNumberFormat="1" applyFont="1" applyBorder="1" applyAlignment="1">
      <alignment horizontal="center" vertical="center"/>
    </xf>
    <xf numFmtId="180" fontId="44" fillId="0" borderId="0" xfId="0" applyNumberFormat="1" applyFont="1" applyAlignment="1">
      <alignment horizontal="center" vertical="center"/>
    </xf>
    <xf numFmtId="0" fontId="55" fillId="0" borderId="0" xfId="0" applyFont="1" applyAlignment="1">
      <alignment horizontal="center" vertical="center"/>
    </xf>
    <xf numFmtId="0" fontId="44" fillId="0" borderId="1" xfId="0" applyFont="1" applyBorder="1" applyAlignment="1">
      <alignment horizontal="center" vertical="center"/>
    </xf>
    <xf numFmtId="180" fontId="44" fillId="0" borderId="1" xfId="0" applyNumberFormat="1" applyFont="1" applyBorder="1" applyAlignment="1">
      <alignment horizontal="center" vertical="center"/>
    </xf>
    <xf numFmtId="180" fontId="44" fillId="0" borderId="2" xfId="0" applyNumberFormat="1" applyFont="1" applyBorder="1" applyAlignment="1">
      <alignment horizontal="center" vertical="center"/>
    </xf>
    <xf numFmtId="180" fontId="44" fillId="0" borderId="16" xfId="0" applyNumberFormat="1" applyFont="1" applyBorder="1" applyAlignment="1">
      <alignment horizontal="center" vertical="center"/>
    </xf>
    <xf numFmtId="180" fontId="44" fillId="0" borderId="8" xfId="0" applyNumberFormat="1" applyFont="1" applyBorder="1" applyAlignment="1">
      <alignment horizontal="center" vertical="center"/>
    </xf>
    <xf numFmtId="0" fontId="44" fillId="0" borderId="2" xfId="0" applyFont="1" applyBorder="1" applyAlignment="1">
      <alignment horizontal="center" vertical="center" shrinkToFit="1"/>
    </xf>
    <xf numFmtId="0" fontId="44" fillId="0" borderId="16" xfId="0" applyFont="1" applyBorder="1" applyAlignment="1">
      <alignment horizontal="center" vertical="center" shrinkToFit="1"/>
    </xf>
    <xf numFmtId="0" fontId="44" fillId="0" borderId="8" xfId="0" applyFont="1" applyBorder="1" applyAlignment="1">
      <alignment horizontal="center" vertical="center" shrinkToFit="1"/>
    </xf>
    <xf numFmtId="0" fontId="45" fillId="0" borderId="0" xfId="0" applyFont="1" applyAlignment="1">
      <alignment horizontal="center" vertical="center"/>
    </xf>
    <xf numFmtId="0" fontId="49" fillId="0" borderId="0" xfId="0" applyFont="1" applyAlignment="1">
      <alignment horizontal="center" wrapText="1" shrinkToFit="1"/>
    </xf>
    <xf numFmtId="0" fontId="16" fillId="0" borderId="0" xfId="0" applyFont="1" applyAlignment="1">
      <alignment horizontal="center" wrapText="1" shrinkToFit="1"/>
    </xf>
    <xf numFmtId="180" fontId="23" fillId="0" borderId="0" xfId="0" applyNumberFormat="1" applyFont="1" applyAlignment="1">
      <alignment horizontal="center" vertical="center" shrinkToFit="1"/>
    </xf>
    <xf numFmtId="0" fontId="44" fillId="0" borderId="1" xfId="0" applyFont="1" applyBorder="1" applyAlignment="1">
      <alignment horizontal="center" vertical="center" wrapText="1"/>
    </xf>
    <xf numFmtId="180" fontId="54" fillId="0" borderId="1" xfId="0" applyNumberFormat="1" applyFont="1" applyBorder="1" applyAlignment="1">
      <alignment horizontal="center" vertical="center" shrinkToFit="1"/>
    </xf>
    <xf numFmtId="0" fontId="44" fillId="0" borderId="9" xfId="0" applyFont="1" applyBorder="1" applyAlignment="1">
      <alignment horizontal="center" vertical="center" wrapText="1"/>
    </xf>
    <xf numFmtId="0" fontId="44" fillId="0" borderId="22" xfId="0" applyFont="1" applyBorder="1" applyAlignment="1">
      <alignment horizontal="center" vertical="center"/>
    </xf>
    <xf numFmtId="180" fontId="54" fillId="0" borderId="22" xfId="0" applyNumberFormat="1" applyFont="1" applyBorder="1" applyAlignment="1">
      <alignment horizontal="center" vertical="center" shrinkToFit="1"/>
    </xf>
    <xf numFmtId="0" fontId="44" fillId="0" borderId="84" xfId="0" applyFont="1" applyBorder="1" applyAlignment="1">
      <alignment horizontal="center" vertical="center"/>
    </xf>
    <xf numFmtId="0" fontId="44" fillId="0" borderId="85" xfId="0" applyFont="1" applyBorder="1" applyAlignment="1">
      <alignment horizontal="center" vertical="center"/>
    </xf>
    <xf numFmtId="180" fontId="44" fillId="0" borderId="84" xfId="0" applyNumberFormat="1" applyFont="1" applyBorder="1" applyAlignment="1">
      <alignment horizontal="center" vertical="center"/>
    </xf>
    <xf numFmtId="180" fontId="44" fillId="0" borderId="85" xfId="0" applyNumberFormat="1" applyFont="1" applyBorder="1" applyAlignment="1">
      <alignment horizontal="center" vertical="center"/>
    </xf>
    <xf numFmtId="180" fontId="44" fillId="0" borderId="113" xfId="0" applyNumberFormat="1" applyFont="1" applyBorder="1" applyAlignment="1">
      <alignment horizontal="center" vertical="center"/>
    </xf>
    <xf numFmtId="180" fontId="44" fillId="0" borderId="86" xfId="0" applyNumberFormat="1" applyFont="1" applyBorder="1" applyAlignment="1">
      <alignment horizontal="center" vertical="center"/>
    </xf>
    <xf numFmtId="0" fontId="44" fillId="0" borderId="87" xfId="0" applyFont="1" applyBorder="1" applyAlignment="1">
      <alignment horizontal="center" vertical="center"/>
    </xf>
    <xf numFmtId="0" fontId="44" fillId="0" borderId="88" xfId="0" applyFont="1" applyBorder="1" applyAlignment="1">
      <alignment horizontal="center" vertical="center"/>
    </xf>
    <xf numFmtId="180" fontId="54" fillId="0" borderId="87" xfId="0" applyNumberFormat="1" applyFont="1" applyBorder="1" applyAlignment="1">
      <alignment horizontal="center" vertical="center"/>
    </xf>
    <xf numFmtId="180" fontId="54" fillId="0" borderId="88" xfId="0" applyNumberFormat="1" applyFont="1" applyBorder="1" applyAlignment="1">
      <alignment horizontal="center" vertical="center"/>
    </xf>
    <xf numFmtId="180" fontId="54" fillId="0" borderId="89" xfId="0" applyNumberFormat="1" applyFont="1" applyBorder="1" applyAlignment="1">
      <alignment horizontal="center" vertical="center"/>
    </xf>
    <xf numFmtId="180" fontId="44" fillId="0" borderId="2" xfId="0" applyNumberFormat="1" applyFont="1" applyBorder="1" applyAlignment="1">
      <alignment horizontal="center" vertical="center" shrinkToFit="1"/>
    </xf>
    <xf numFmtId="180" fontId="44" fillId="0" borderId="16" xfId="0" applyNumberFormat="1" applyFont="1" applyBorder="1" applyAlignment="1">
      <alignment horizontal="center" vertical="center" shrinkToFit="1"/>
    </xf>
    <xf numFmtId="0" fontId="113" fillId="7" borderId="0" xfId="12" applyFont="1" applyFill="1" applyAlignment="1" applyProtection="1">
      <alignment horizontal="center" vertical="center"/>
      <protection locked="0"/>
    </xf>
    <xf numFmtId="49" fontId="23" fillId="0" borderId="3" xfId="12" applyNumberFormat="1" applyFont="1" applyBorder="1" applyAlignment="1">
      <alignment vertical="center"/>
    </xf>
    <xf numFmtId="0" fontId="23" fillId="0" borderId="13" xfId="12" applyFont="1" applyBorder="1" applyAlignment="1">
      <alignment vertical="center"/>
    </xf>
    <xf numFmtId="0" fontId="10" fillId="0" borderId="2" xfId="12" applyFont="1" applyBorder="1" applyAlignment="1">
      <alignment horizontal="center" vertical="center"/>
    </xf>
    <xf numFmtId="0" fontId="10" fillId="0" borderId="8" xfId="12" applyFont="1" applyBorder="1" applyAlignment="1">
      <alignment horizontal="center" vertical="center"/>
    </xf>
    <xf numFmtId="0" fontId="112" fillId="0" borderId="8" xfId="12" applyBorder="1" applyAlignment="1">
      <alignment horizontal="center" vertical="center"/>
    </xf>
    <xf numFmtId="0" fontId="112" fillId="0" borderId="16" xfId="12" applyBorder="1" applyAlignment="1">
      <alignment horizontal="center" vertical="center"/>
    </xf>
    <xf numFmtId="0" fontId="10" fillId="7" borderId="22" xfId="12" applyFont="1" applyFill="1" applyBorder="1" applyAlignment="1" applyProtection="1">
      <alignment horizontal="center" vertical="center"/>
      <protection locked="0"/>
    </xf>
    <xf numFmtId="0" fontId="112" fillId="7" borderId="22" xfId="12" applyFill="1" applyBorder="1" applyAlignment="1" applyProtection="1">
      <alignment vertical="center"/>
      <protection locked="0"/>
    </xf>
    <xf numFmtId="0" fontId="112" fillId="7" borderId="7" xfId="12" applyFill="1" applyBorder="1" applyAlignment="1" applyProtection="1">
      <alignment vertical="center"/>
      <protection locked="0"/>
    </xf>
    <xf numFmtId="0" fontId="10" fillId="7" borderId="52" xfId="12" applyFont="1" applyFill="1" applyBorder="1" applyAlignment="1" applyProtection="1">
      <alignment horizontal="left" vertical="center" wrapText="1"/>
      <protection locked="0"/>
    </xf>
    <xf numFmtId="0" fontId="112" fillId="7" borderId="54" xfId="12" applyFill="1" applyBorder="1" applyAlignment="1" applyProtection="1">
      <alignment vertical="center"/>
      <protection locked="0"/>
    </xf>
    <xf numFmtId="0" fontId="112" fillId="7" borderId="56" xfId="12" applyFill="1" applyBorder="1" applyAlignment="1" applyProtection="1">
      <alignment vertical="center"/>
      <protection locked="0"/>
    </xf>
    <xf numFmtId="0" fontId="112" fillId="7" borderId="39" xfId="12" applyFill="1" applyBorder="1" applyAlignment="1" applyProtection="1">
      <alignment vertical="center"/>
      <protection locked="0"/>
    </xf>
    <xf numFmtId="0" fontId="112" fillId="7" borderId="0" xfId="12" applyFill="1" applyAlignment="1" applyProtection="1">
      <alignment vertical="center"/>
      <protection locked="0"/>
    </xf>
    <xf numFmtId="0" fontId="112" fillId="7" borderId="40" xfId="12" applyFill="1" applyBorder="1" applyAlignment="1" applyProtection="1">
      <alignment vertical="center"/>
      <protection locked="0"/>
    </xf>
    <xf numFmtId="0" fontId="16" fillId="0" borderId="2" xfId="12" applyFont="1" applyBorder="1" applyAlignment="1">
      <alignment horizontal="left" vertical="center" shrinkToFit="1"/>
    </xf>
    <xf numFmtId="0" fontId="16" fillId="0" borderId="8" xfId="12" applyFont="1" applyBorder="1" applyAlignment="1">
      <alignment horizontal="left" vertical="center" shrinkToFit="1"/>
    </xf>
    <xf numFmtId="0" fontId="112" fillId="7" borderId="2" xfId="12" applyFill="1" applyBorder="1" applyAlignment="1" applyProtection="1">
      <alignment vertical="center"/>
      <protection locked="0"/>
    </xf>
    <xf numFmtId="0" fontId="112" fillId="7" borderId="8" xfId="12" applyFill="1" applyBorder="1" applyAlignment="1" applyProtection="1">
      <alignment vertical="center"/>
      <protection locked="0"/>
    </xf>
    <xf numFmtId="0" fontId="112" fillId="7" borderId="16" xfId="12" applyFill="1" applyBorder="1" applyAlignment="1" applyProtection="1">
      <alignment vertical="center"/>
      <protection locked="0"/>
    </xf>
    <xf numFmtId="0" fontId="10" fillId="0" borderId="16" xfId="12" applyFont="1" applyBorder="1" applyAlignment="1">
      <alignment horizontal="center" vertical="center"/>
    </xf>
    <xf numFmtId="49" fontId="10" fillId="0" borderId="2" xfId="12" applyNumberFormat="1" applyFont="1" applyBorder="1" applyAlignment="1">
      <alignment vertical="center"/>
    </xf>
    <xf numFmtId="0" fontId="10" fillId="0" borderId="16" xfId="12" applyFont="1" applyBorder="1" applyAlignment="1">
      <alignment vertical="center"/>
    </xf>
    <xf numFmtId="0" fontId="10" fillId="7" borderId="2" xfId="12" applyFont="1" applyFill="1" applyBorder="1" applyAlignment="1" applyProtection="1">
      <alignment vertical="center"/>
      <protection locked="0"/>
    </xf>
    <xf numFmtId="0" fontId="10" fillId="7" borderId="8" xfId="12" applyFont="1" applyFill="1" applyBorder="1" applyAlignment="1" applyProtection="1">
      <alignment vertical="center"/>
      <protection locked="0"/>
    </xf>
    <xf numFmtId="0" fontId="10" fillId="7" borderId="16" xfId="12" applyFont="1" applyFill="1" applyBorder="1" applyAlignment="1" applyProtection="1">
      <alignment vertical="center"/>
      <protection locked="0"/>
    </xf>
    <xf numFmtId="0" fontId="10" fillId="0" borderId="8" xfId="12" applyFont="1" applyBorder="1" applyAlignment="1">
      <alignment vertical="center"/>
    </xf>
    <xf numFmtId="0" fontId="10" fillId="0" borderId="0" xfId="12" applyFont="1" applyAlignment="1">
      <alignment horizontal="justify" vertical="center"/>
    </xf>
    <xf numFmtId="0" fontId="4" fillId="0" borderId="0" xfId="12" applyFont="1" applyAlignment="1">
      <alignment vertical="center"/>
    </xf>
    <xf numFmtId="0" fontId="10" fillId="0" borderId="0" xfId="12" applyFont="1" applyAlignment="1">
      <alignment vertical="center"/>
    </xf>
    <xf numFmtId="0" fontId="10" fillId="7" borderId="0" xfId="12" applyFont="1" applyFill="1" applyAlignment="1" applyProtection="1">
      <alignment horizontal="left" vertical="center"/>
      <protection locked="0"/>
    </xf>
    <xf numFmtId="0" fontId="10" fillId="7" borderId="0" xfId="12" applyFont="1" applyFill="1" applyAlignment="1" applyProtection="1">
      <alignment horizontal="left" wrapText="1"/>
      <protection locked="0"/>
    </xf>
    <xf numFmtId="0" fontId="4" fillId="7" borderId="0" xfId="12" applyFont="1" applyFill="1" applyProtection="1">
      <protection locked="0"/>
    </xf>
    <xf numFmtId="0" fontId="113" fillId="0" borderId="0" xfId="12" applyFont="1" applyAlignment="1">
      <alignment horizontal="center" vertical="center"/>
    </xf>
    <xf numFmtId="0" fontId="23" fillId="0" borderId="3" xfId="12" applyFont="1" applyBorder="1" applyAlignment="1">
      <alignment horizontal="center" vertical="center" shrinkToFit="1"/>
    </xf>
    <xf numFmtId="0" fontId="23" fillId="0" borderId="13" xfId="12" applyFont="1" applyBorder="1" applyAlignment="1">
      <alignment horizontal="center" vertical="center" shrinkToFit="1"/>
    </xf>
    <xf numFmtId="0" fontId="10" fillId="0" borderId="22" xfId="12" applyFont="1" applyBorder="1" applyAlignment="1">
      <alignment horizontal="center" vertical="center"/>
    </xf>
    <xf numFmtId="0" fontId="112" fillId="0" borderId="22" xfId="12" applyBorder="1" applyAlignment="1">
      <alignment vertical="center"/>
    </xf>
    <xf numFmtId="0" fontId="112" fillId="0" borderId="7" xfId="12" applyBorder="1" applyAlignment="1">
      <alignment vertical="center"/>
    </xf>
    <xf numFmtId="0" fontId="10" fillId="0" borderId="52" xfId="12" applyFont="1" applyBorder="1" applyAlignment="1">
      <alignment horizontal="left" vertical="center" shrinkToFit="1"/>
    </xf>
    <xf numFmtId="0" fontId="112" fillId="0" borderId="54" xfId="12" applyBorder="1" applyAlignment="1">
      <alignment vertical="center" shrinkToFit="1"/>
    </xf>
    <xf numFmtId="0" fontId="112" fillId="0" borderId="56" xfId="12" applyBorder="1" applyAlignment="1">
      <alignment vertical="center" shrinkToFit="1"/>
    </xf>
    <xf numFmtId="0" fontId="112" fillId="0" borderId="39" xfId="12" applyBorder="1" applyAlignment="1">
      <alignment vertical="center" shrinkToFit="1"/>
    </xf>
    <xf numFmtId="0" fontId="112" fillId="0" borderId="0" xfId="12" applyAlignment="1">
      <alignment vertical="center" shrinkToFit="1"/>
    </xf>
    <xf numFmtId="0" fontId="112" fillId="0" borderId="40" xfId="12" applyBorder="1" applyAlignment="1">
      <alignment vertical="center" shrinkToFit="1"/>
    </xf>
    <xf numFmtId="0" fontId="112" fillId="0" borderId="2" xfId="12" applyBorder="1" applyAlignment="1">
      <alignment vertical="center"/>
    </xf>
    <xf numFmtId="0" fontId="112" fillId="0" borderId="8" xfId="12" applyBorder="1" applyAlignment="1">
      <alignment vertical="center"/>
    </xf>
    <xf numFmtId="0" fontId="112" fillId="0" borderId="16" xfId="12" applyBorder="1" applyAlignment="1">
      <alignment vertical="center"/>
    </xf>
    <xf numFmtId="0" fontId="10" fillId="0" borderId="2" xfId="12" applyFont="1" applyBorder="1" applyAlignment="1">
      <alignment horizontal="center" vertical="center" shrinkToFit="1"/>
    </xf>
    <xf numFmtId="0" fontId="10" fillId="0" borderId="16" xfId="12" applyFont="1" applyBorder="1" applyAlignment="1">
      <alignment horizontal="center" vertical="center" shrinkToFit="1"/>
    </xf>
    <xf numFmtId="0" fontId="10" fillId="0" borderId="8" xfId="12" applyFont="1" applyBorder="1" applyAlignment="1">
      <alignment horizontal="center" vertical="center" shrinkToFit="1"/>
    </xf>
    <xf numFmtId="0" fontId="10" fillId="0" borderId="0" xfId="12" applyFont="1" applyAlignment="1">
      <alignment horizontal="left" vertical="center"/>
    </xf>
    <xf numFmtId="0" fontId="10" fillId="0" borderId="0" xfId="12" applyFont="1" applyAlignment="1">
      <alignment horizontal="left" wrapText="1"/>
    </xf>
    <xf numFmtId="0" fontId="4" fillId="0" borderId="0" xfId="12" applyFont="1"/>
    <xf numFmtId="182" fontId="44" fillId="0" borderId="39" xfId="0" applyNumberFormat="1" applyFont="1" applyBorder="1" applyAlignment="1">
      <alignment horizontal="center" vertical="center"/>
    </xf>
    <xf numFmtId="182" fontId="44" fillId="0" borderId="0" xfId="0" applyNumberFormat="1" applyFont="1" applyAlignment="1">
      <alignment horizontal="center" vertical="center"/>
    </xf>
    <xf numFmtId="182" fontId="44" fillId="0" borderId="40" xfId="0" applyNumberFormat="1" applyFont="1" applyBorder="1" applyAlignment="1">
      <alignment horizontal="center" vertical="center"/>
    </xf>
    <xf numFmtId="0" fontId="44" fillId="0" borderId="127" xfId="0" applyFont="1" applyBorder="1" applyAlignment="1">
      <alignment horizontal="center" vertical="center"/>
    </xf>
    <xf numFmtId="0" fontId="44" fillId="0" borderId="128" xfId="0" applyFont="1" applyBorder="1" applyAlignment="1">
      <alignment horizontal="center" vertical="center"/>
    </xf>
    <xf numFmtId="0" fontId="44" fillId="0" borderId="102" xfId="0" applyFont="1" applyBorder="1" applyAlignment="1">
      <alignment horizontal="center" vertical="center" wrapText="1"/>
    </xf>
    <xf numFmtId="182" fontId="44" fillId="0" borderId="107" xfId="0" applyNumberFormat="1" applyFont="1" applyBorder="1" applyAlignment="1">
      <alignment horizontal="center" vertical="center"/>
    </xf>
    <xf numFmtId="182" fontId="44" fillId="0" borderId="109" xfId="0" applyNumberFormat="1" applyFont="1" applyBorder="1" applyAlignment="1">
      <alignment horizontal="center" vertical="center"/>
    </xf>
    <xf numFmtId="49" fontId="44" fillId="7" borderId="1" xfId="0" applyNumberFormat="1" applyFont="1" applyFill="1" applyBorder="1" applyAlignment="1" applyProtection="1">
      <alignment horizontal="center" vertical="center"/>
      <protection locked="0"/>
    </xf>
    <xf numFmtId="182" fontId="44" fillId="0" borderId="107" xfId="0" applyNumberFormat="1" applyFont="1" applyBorder="1" applyAlignment="1">
      <alignment horizontal="left" vertical="center" indent="1" shrinkToFit="1"/>
    </xf>
    <xf numFmtId="182" fontId="44" fillId="0" borderId="108" xfId="0" applyNumberFormat="1" applyFont="1" applyBorder="1" applyAlignment="1">
      <alignment horizontal="left" vertical="center" indent="1" shrinkToFit="1"/>
    </xf>
    <xf numFmtId="182" fontId="44" fillId="0" borderId="109" xfId="0" applyNumberFormat="1" applyFont="1" applyBorder="1" applyAlignment="1">
      <alignment horizontal="left" vertical="center" indent="1" shrinkToFit="1"/>
    </xf>
    <xf numFmtId="182" fontId="44" fillId="0" borderId="104" xfId="0" applyNumberFormat="1" applyFont="1" applyBorder="1" applyAlignment="1">
      <alignment horizontal="left" vertical="center" indent="1" shrinkToFit="1"/>
    </xf>
    <xf numFmtId="182" fontId="44" fillId="0" borderId="105" xfId="0" applyNumberFormat="1" applyFont="1" applyBorder="1" applyAlignment="1">
      <alignment horizontal="left" vertical="center" indent="1" shrinkToFit="1"/>
    </xf>
    <xf numFmtId="182" fontId="44" fillId="0" borderId="106" xfId="0" applyNumberFormat="1" applyFont="1" applyBorder="1" applyAlignment="1">
      <alignment horizontal="left" vertical="center" indent="1" shrinkToFit="1"/>
    </xf>
    <xf numFmtId="0" fontId="16" fillId="0" borderId="22" xfId="0" applyFont="1" applyBorder="1" applyAlignment="1">
      <alignment horizontal="center" wrapText="1" shrinkToFit="1"/>
    </xf>
    <xf numFmtId="180" fontId="44" fillId="0" borderId="0" xfId="0" applyNumberFormat="1" applyFont="1" applyAlignment="1" applyProtection="1">
      <alignment horizontal="center" vertical="center"/>
      <protection locked="0"/>
    </xf>
    <xf numFmtId="0" fontId="54" fillId="7" borderId="0" xfId="0" applyFont="1" applyFill="1" applyAlignment="1" applyProtection="1">
      <alignment horizontal="center" vertical="center"/>
      <protection locked="0"/>
    </xf>
    <xf numFmtId="180" fontId="54" fillId="0" borderId="2" xfId="0" applyNumberFormat="1" applyFont="1" applyBorder="1" applyAlignment="1">
      <alignment horizontal="center" vertical="center" shrinkToFit="1"/>
    </xf>
    <xf numFmtId="180" fontId="54" fillId="0" borderId="8" xfId="0" applyNumberFormat="1" applyFont="1" applyBorder="1" applyAlignment="1">
      <alignment horizontal="center" vertical="center" shrinkToFit="1"/>
    </xf>
    <xf numFmtId="180" fontId="54" fillId="0" borderId="16" xfId="0" applyNumberFormat="1" applyFont="1" applyBorder="1" applyAlignment="1">
      <alignment horizontal="center" vertical="center" shrinkToFit="1"/>
    </xf>
    <xf numFmtId="0" fontId="44" fillId="0" borderId="99" xfId="0" applyFont="1" applyBorder="1" applyAlignment="1">
      <alignment horizontal="center" vertical="center"/>
    </xf>
    <xf numFmtId="0" fontId="44" fillId="0" borderId="101" xfId="0" applyFont="1" applyBorder="1" applyAlignment="1">
      <alignment horizontal="center" vertical="center"/>
    </xf>
    <xf numFmtId="0" fontId="44" fillId="7" borderId="102" xfId="0" applyFont="1" applyFill="1" applyBorder="1" applyAlignment="1" applyProtection="1">
      <alignment horizontal="center" vertical="center" wrapText="1"/>
      <protection locked="0"/>
    </xf>
    <xf numFmtId="0" fontId="44" fillId="7" borderId="54" xfId="0" applyFont="1" applyFill="1" applyBorder="1" applyAlignment="1" applyProtection="1">
      <alignment horizontal="left" vertical="top" wrapText="1" shrinkToFit="1"/>
      <protection locked="0"/>
    </xf>
    <xf numFmtId="0" fontId="44" fillId="7" borderId="56" xfId="0" applyFont="1" applyFill="1" applyBorder="1" applyAlignment="1" applyProtection="1">
      <alignment horizontal="left" vertical="top" wrapText="1" shrinkToFit="1"/>
      <protection locked="0"/>
    </xf>
    <xf numFmtId="0" fontId="44" fillId="7" borderId="0" xfId="0" applyFont="1" applyFill="1" applyAlignment="1" applyProtection="1">
      <alignment horizontal="left" vertical="top" wrapText="1" shrinkToFit="1"/>
      <protection locked="0"/>
    </xf>
    <xf numFmtId="0" fontId="44" fillId="7" borderId="40" xfId="0" applyFont="1" applyFill="1" applyBorder="1" applyAlignment="1" applyProtection="1">
      <alignment horizontal="left" vertical="top" wrapText="1" shrinkToFit="1"/>
      <protection locked="0"/>
    </xf>
    <xf numFmtId="0" fontId="44" fillId="7" borderId="22" xfId="0" applyFont="1" applyFill="1" applyBorder="1" applyAlignment="1" applyProtection="1">
      <alignment horizontal="left" vertical="top" wrapText="1" shrinkToFit="1"/>
      <protection locked="0"/>
    </xf>
    <xf numFmtId="0" fontId="44" fillId="7" borderId="7" xfId="0" applyFont="1" applyFill="1" applyBorder="1" applyAlignment="1" applyProtection="1">
      <alignment horizontal="left" vertical="top" wrapText="1" shrinkToFit="1"/>
      <protection locked="0"/>
    </xf>
    <xf numFmtId="0" fontId="44" fillId="0" borderId="103" xfId="0" applyFont="1" applyBorder="1" applyAlignment="1">
      <alignment horizontal="center" vertical="center"/>
    </xf>
    <xf numFmtId="0" fontId="44" fillId="7" borderId="129" xfId="0" applyFont="1" applyFill="1" applyBorder="1" applyAlignment="1" applyProtection="1">
      <alignment horizontal="center" vertical="center" wrapText="1"/>
      <protection locked="0"/>
    </xf>
    <xf numFmtId="0" fontId="44" fillId="7" borderId="130" xfId="0" applyFont="1" applyFill="1" applyBorder="1" applyAlignment="1" applyProtection="1">
      <alignment horizontal="center" vertical="center" wrapText="1"/>
      <protection locked="0"/>
    </xf>
    <xf numFmtId="0" fontId="44" fillId="0" borderId="129" xfId="0" applyFont="1" applyBorder="1" applyAlignment="1">
      <alignment horizontal="center" vertical="center" wrapText="1"/>
    </xf>
    <xf numFmtId="0" fontId="44" fillId="0" borderId="130" xfId="0" applyFont="1" applyBorder="1" applyAlignment="1">
      <alignment horizontal="center" vertical="center" wrapText="1"/>
    </xf>
    <xf numFmtId="182" fontId="44" fillId="0" borderId="107" xfId="0" applyNumberFormat="1" applyFont="1" applyBorder="1" applyAlignment="1">
      <alignment horizontal="center" vertical="center" shrinkToFit="1"/>
    </xf>
    <xf numFmtId="182" fontId="44" fillId="0" borderId="108" xfId="0" applyNumberFormat="1" applyFont="1" applyBorder="1" applyAlignment="1">
      <alignment horizontal="center" vertical="center" shrinkToFit="1"/>
    </xf>
    <xf numFmtId="182" fontId="44" fillId="0" borderId="109" xfId="0" applyNumberFormat="1" applyFont="1" applyBorder="1" applyAlignment="1">
      <alignment horizontal="center" vertical="center" shrinkToFit="1"/>
    </xf>
    <xf numFmtId="182" fontId="44" fillId="0" borderId="123" xfId="0" applyNumberFormat="1" applyFont="1" applyBorder="1" applyAlignment="1">
      <alignment horizontal="center" vertical="center"/>
    </xf>
    <xf numFmtId="182" fontId="44" fillId="0" borderId="125" xfId="0" applyNumberFormat="1" applyFont="1" applyBorder="1" applyAlignment="1">
      <alignment horizontal="center" vertical="center"/>
    </xf>
    <xf numFmtId="182" fontId="44" fillId="0" borderId="123" xfId="0" applyNumberFormat="1" applyFont="1" applyBorder="1" applyAlignment="1">
      <alignment horizontal="center" vertical="center" shrinkToFit="1"/>
    </xf>
    <xf numFmtId="182" fontId="44" fillId="0" borderId="124" xfId="0" applyNumberFormat="1" applyFont="1" applyBorder="1" applyAlignment="1">
      <alignment horizontal="center" vertical="center" shrinkToFit="1"/>
    </xf>
    <xf numFmtId="182" fontId="44" fillId="0" borderId="125" xfId="0" applyNumberFormat="1" applyFont="1" applyBorder="1" applyAlignment="1">
      <alignment horizontal="center" vertical="center" shrinkToFit="1"/>
    </xf>
    <xf numFmtId="182" fontId="44" fillId="0" borderId="123" xfId="0" applyNumberFormat="1" applyFont="1" applyBorder="1" applyAlignment="1">
      <alignment horizontal="left" vertical="center" indent="1" shrinkToFit="1"/>
    </xf>
    <xf numFmtId="182" fontId="44" fillId="0" borderId="124" xfId="0" applyNumberFormat="1" applyFont="1" applyBorder="1" applyAlignment="1">
      <alignment horizontal="left" vertical="center" indent="1" shrinkToFit="1"/>
    </xf>
    <xf numFmtId="182" fontId="44" fillId="0" borderId="125" xfId="0" applyNumberFormat="1" applyFont="1" applyBorder="1" applyAlignment="1">
      <alignment horizontal="left" vertical="center" indent="1" shrinkToFit="1"/>
    </xf>
    <xf numFmtId="182" fontId="44" fillId="0" borderId="104" xfId="0" applyNumberFormat="1" applyFont="1" applyBorder="1" applyAlignment="1">
      <alignment horizontal="center" vertical="center"/>
    </xf>
    <xf numFmtId="182" fontId="44" fillId="0" borderId="106" xfId="0" applyNumberFormat="1" applyFont="1" applyBorder="1" applyAlignment="1">
      <alignment horizontal="center" vertical="center"/>
    </xf>
    <xf numFmtId="182" fontId="44" fillId="0" borderId="104" xfId="0" applyNumberFormat="1" applyFont="1" applyBorder="1" applyAlignment="1">
      <alignment horizontal="center" vertical="center" shrinkToFit="1"/>
    </xf>
    <xf numFmtId="182" fontId="44" fillId="0" borderId="105" xfId="0" applyNumberFormat="1" applyFont="1" applyBorder="1" applyAlignment="1">
      <alignment horizontal="center" vertical="center" shrinkToFit="1"/>
    </xf>
    <xf numFmtId="182" fontId="44" fillId="0" borderId="106" xfId="0" applyNumberFormat="1" applyFont="1" applyBorder="1" applyAlignment="1">
      <alignment horizontal="center" vertical="center" shrinkToFit="1"/>
    </xf>
    <xf numFmtId="180" fontId="44" fillId="0" borderId="2" xfId="0" applyNumberFormat="1" applyFont="1" applyBorder="1" applyAlignment="1" applyProtection="1">
      <alignment horizontal="center" vertical="center"/>
      <protection locked="0"/>
    </xf>
    <xf numFmtId="180" fontId="44" fillId="0" borderId="16" xfId="0" applyNumberFormat="1" applyFont="1" applyBorder="1" applyAlignment="1" applyProtection="1">
      <alignment horizontal="center" vertical="center"/>
      <protection locked="0"/>
    </xf>
    <xf numFmtId="0" fontId="44" fillId="0" borderId="54" xfId="0" applyFont="1" applyBorder="1" applyAlignment="1" applyProtection="1">
      <alignment horizontal="left" vertical="top" wrapText="1" shrinkToFit="1"/>
      <protection locked="0"/>
    </xf>
    <xf numFmtId="0" fontId="44" fillId="0" borderId="56" xfId="0" applyFont="1" applyBorder="1" applyAlignment="1" applyProtection="1">
      <alignment horizontal="left" vertical="top" wrapText="1" shrinkToFit="1"/>
      <protection locked="0"/>
    </xf>
    <xf numFmtId="0" fontId="44" fillId="0" borderId="0" xfId="0" applyFont="1" applyAlignment="1" applyProtection="1">
      <alignment horizontal="left" vertical="top" wrapText="1" shrinkToFit="1"/>
      <protection locked="0"/>
    </xf>
    <xf numFmtId="0" fontId="44" fillId="0" borderId="40" xfId="0" applyFont="1" applyBorder="1" applyAlignment="1" applyProtection="1">
      <alignment horizontal="left" vertical="top" wrapText="1" shrinkToFit="1"/>
      <protection locked="0"/>
    </xf>
    <xf numFmtId="0" fontId="44" fillId="0" borderId="22" xfId="0" applyFont="1" applyBorder="1" applyAlignment="1" applyProtection="1">
      <alignment horizontal="left" vertical="top" wrapText="1" shrinkToFit="1"/>
      <protection locked="0"/>
    </xf>
    <xf numFmtId="0" fontId="44" fillId="0" borderId="7" xfId="0" applyFont="1" applyBorder="1" applyAlignment="1" applyProtection="1">
      <alignment horizontal="left" vertical="top" wrapText="1" shrinkToFit="1"/>
      <protection locked="0"/>
    </xf>
    <xf numFmtId="0" fontId="44" fillId="0" borderId="102" xfId="0" applyFont="1" applyBorder="1" applyAlignment="1" applyProtection="1">
      <alignment horizontal="center" vertical="center" wrapText="1"/>
      <protection locked="0"/>
    </xf>
    <xf numFmtId="0" fontId="44" fillId="0" borderId="129" xfId="0" applyFont="1" applyBorder="1" applyAlignment="1" applyProtection="1">
      <alignment horizontal="center" vertical="center" wrapText="1"/>
      <protection locked="0"/>
    </xf>
    <xf numFmtId="0" fontId="44" fillId="0" borderId="130" xfId="0" applyFont="1" applyBorder="1" applyAlignment="1" applyProtection="1">
      <alignment horizontal="center" vertical="center" wrapText="1"/>
      <protection locked="0"/>
    </xf>
    <xf numFmtId="49" fontId="44" fillId="0" borderId="1" xfId="0" applyNumberFormat="1"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80" fontId="44" fillId="0" borderId="90" xfId="0" applyNumberFormat="1" applyFont="1" applyBorder="1" applyAlignment="1">
      <alignment horizontal="center" vertical="center"/>
    </xf>
    <xf numFmtId="180" fontId="44" fillId="0" borderId="112" xfId="0" applyNumberFormat="1" applyFont="1" applyBorder="1" applyAlignment="1">
      <alignment horizontal="center" vertical="center"/>
    </xf>
    <xf numFmtId="180" fontId="44" fillId="0" borderId="87" xfId="0" applyNumberFormat="1" applyFont="1" applyBorder="1" applyAlignment="1">
      <alignment horizontal="center" vertical="center"/>
    </xf>
    <xf numFmtId="180" fontId="44" fillId="0" borderId="89" xfId="0" applyNumberFormat="1" applyFont="1" applyBorder="1" applyAlignment="1">
      <alignment horizontal="center" vertical="center"/>
    </xf>
    <xf numFmtId="180" fontId="54" fillId="0" borderId="0" xfId="0" applyNumberFormat="1" applyFont="1" applyAlignment="1" applyProtection="1">
      <alignment horizontal="center" vertical="center"/>
      <protection locked="0"/>
    </xf>
    <xf numFmtId="180" fontId="63" fillId="0" borderId="0" xfId="6" applyNumberFormat="1" applyFont="1" applyAlignment="1">
      <alignment horizontal="right"/>
    </xf>
    <xf numFmtId="180" fontId="65" fillId="0" borderId="0" xfId="6" applyNumberFormat="1" applyFont="1" applyAlignment="1">
      <alignment horizontal="center" vertical="center"/>
    </xf>
    <xf numFmtId="0" fontId="19" fillId="5" borderId="0" xfId="0" applyFont="1" applyFill="1" applyAlignment="1" applyProtection="1">
      <alignment horizontal="center" vertical="center"/>
      <protection locked="0"/>
    </xf>
    <xf numFmtId="180" fontId="23" fillId="2" borderId="70" xfId="0" applyNumberFormat="1" applyFont="1" applyFill="1" applyBorder="1" applyAlignment="1">
      <alignment horizontal="right" vertical="center"/>
    </xf>
    <xf numFmtId="180" fontId="23" fillId="2" borderId="63" xfId="0" applyNumberFormat="1" applyFont="1" applyFill="1" applyBorder="1" applyAlignment="1">
      <alignment horizontal="right" vertical="center"/>
    </xf>
    <xf numFmtId="180" fontId="12" fillId="2" borderId="63" xfId="0" applyNumberFormat="1" applyFont="1" applyFill="1" applyBorder="1" applyAlignment="1">
      <alignment horizontal="left" vertical="center"/>
    </xf>
    <xf numFmtId="180" fontId="12" fillId="2" borderId="64" xfId="0" applyNumberFormat="1" applyFont="1" applyFill="1" applyBorder="1" applyAlignment="1">
      <alignment horizontal="left" vertical="center"/>
    </xf>
    <xf numFmtId="180" fontId="23" fillId="2" borderId="63" xfId="0" applyNumberFormat="1" applyFont="1" applyFill="1" applyBorder="1" applyAlignment="1">
      <alignment horizontal="center" vertical="center"/>
    </xf>
    <xf numFmtId="180" fontId="23" fillId="2" borderId="64" xfId="0" applyNumberFormat="1" applyFont="1" applyFill="1" applyBorder="1" applyAlignment="1">
      <alignment horizontal="center" vertical="center"/>
    </xf>
    <xf numFmtId="0" fontId="0" fillId="5" borderId="0" xfId="0" applyFill="1" applyAlignment="1" applyProtection="1">
      <alignment horizontal="center" vertical="center"/>
      <protection locked="0"/>
    </xf>
    <xf numFmtId="180" fontId="10" fillId="2" borderId="32" xfId="0" applyNumberFormat="1" applyFont="1" applyFill="1" applyBorder="1" applyAlignment="1">
      <alignment horizontal="center" vertical="center" shrinkToFit="1"/>
    </xf>
    <xf numFmtId="180" fontId="10" fillId="2" borderId="25" xfId="0" applyNumberFormat="1" applyFont="1" applyFill="1" applyBorder="1" applyAlignment="1">
      <alignment horizontal="center" vertical="center" shrinkToFit="1"/>
    </xf>
    <xf numFmtId="180" fontId="11" fillId="2" borderId="2" xfId="0" applyNumberFormat="1" applyFont="1" applyFill="1" applyBorder="1" applyAlignment="1">
      <alignment horizontal="center" vertical="center" shrinkToFit="1"/>
    </xf>
    <xf numFmtId="180" fontId="11" fillId="2" borderId="8" xfId="0" applyNumberFormat="1" applyFont="1" applyFill="1" applyBorder="1" applyAlignment="1">
      <alignment horizontal="center" vertical="center" shrinkToFit="1"/>
    </xf>
    <xf numFmtId="180" fontId="11" fillId="2" borderId="25" xfId="0" applyNumberFormat="1" applyFont="1" applyFill="1" applyBorder="1" applyAlignment="1">
      <alignment horizontal="center" vertical="center" shrinkToFit="1"/>
    </xf>
    <xf numFmtId="180" fontId="10" fillId="2" borderId="17" xfId="0" applyNumberFormat="1" applyFont="1" applyFill="1" applyBorder="1" applyAlignment="1">
      <alignment horizontal="center" vertical="center"/>
    </xf>
    <xf numFmtId="180" fontId="21" fillId="2" borderId="1" xfId="0" applyNumberFormat="1" applyFont="1" applyFill="1" applyBorder="1" applyAlignment="1">
      <alignment horizontal="center" vertical="center"/>
    </xf>
    <xf numFmtId="180" fontId="21" fillId="2" borderId="2" xfId="0" applyNumberFormat="1" applyFont="1" applyFill="1" applyBorder="1" applyAlignment="1">
      <alignment horizontal="center" vertical="center"/>
    </xf>
    <xf numFmtId="180" fontId="10" fillId="2" borderId="1" xfId="0" applyNumberFormat="1" applyFont="1" applyFill="1" applyBorder="1" applyAlignment="1">
      <alignment horizontal="center" vertical="center"/>
    </xf>
    <xf numFmtId="180" fontId="10" fillId="2" borderId="18" xfId="0" applyNumberFormat="1" applyFont="1" applyFill="1" applyBorder="1" applyAlignment="1">
      <alignment horizontal="center" vertical="center"/>
    </xf>
    <xf numFmtId="180" fontId="10" fillId="2" borderId="2" xfId="0" applyNumberFormat="1" applyFont="1" applyFill="1" applyBorder="1" applyAlignment="1">
      <alignment horizontal="left" vertical="center" shrinkToFit="1"/>
    </xf>
    <xf numFmtId="180" fontId="10" fillId="2" borderId="8" xfId="0" applyNumberFormat="1" applyFont="1" applyFill="1" applyBorder="1" applyAlignment="1">
      <alignment horizontal="left" vertical="center" shrinkToFit="1"/>
    </xf>
    <xf numFmtId="180" fontId="10" fillId="2" borderId="25" xfId="0" applyNumberFormat="1" applyFont="1" applyFill="1" applyBorder="1" applyAlignment="1">
      <alignment horizontal="left" vertical="center" shrinkToFit="1"/>
    </xf>
    <xf numFmtId="180" fontId="10" fillId="2" borderId="2" xfId="0" applyNumberFormat="1" applyFont="1" applyFill="1" applyBorder="1" applyAlignment="1">
      <alignment horizontal="center" vertical="center"/>
    </xf>
    <xf numFmtId="180" fontId="10" fillId="2" borderId="53" xfId="0" applyNumberFormat="1" applyFont="1" applyFill="1" applyBorder="1" applyAlignment="1">
      <alignment horizontal="center" vertical="center"/>
    </xf>
    <xf numFmtId="180" fontId="37" fillId="2" borderId="8" xfId="1" applyNumberFormat="1" applyFill="1" applyBorder="1" applyAlignment="1" applyProtection="1">
      <alignment horizontal="left" vertical="center" shrinkToFit="1"/>
    </xf>
    <xf numFmtId="180" fontId="10" fillId="2" borderId="27" xfId="0" applyNumberFormat="1" applyFont="1" applyFill="1" applyBorder="1" applyAlignment="1">
      <alignment horizontal="center" vertical="center"/>
    </xf>
    <xf numFmtId="180" fontId="10" fillId="2" borderId="23" xfId="0" applyNumberFormat="1" applyFont="1" applyFill="1" applyBorder="1" applyAlignment="1">
      <alignment horizontal="center" vertical="center"/>
    </xf>
    <xf numFmtId="180" fontId="0" fillId="2" borderId="8" xfId="0" applyNumberFormat="1" applyFill="1" applyBorder="1" applyAlignment="1">
      <alignment horizontal="left" vertical="center"/>
    </xf>
    <xf numFmtId="180" fontId="0" fillId="2" borderId="25" xfId="0" applyNumberFormat="1" applyFill="1" applyBorder="1" applyAlignment="1">
      <alignment horizontal="left" vertical="center"/>
    </xf>
    <xf numFmtId="180" fontId="8" fillId="2" borderId="14" xfId="0" applyNumberFormat="1" applyFont="1" applyFill="1" applyBorder="1" applyAlignment="1">
      <alignment horizontal="center" vertical="center"/>
    </xf>
    <xf numFmtId="180" fontId="8" fillId="2" borderId="51" xfId="0" applyNumberFormat="1" applyFont="1" applyFill="1" applyBorder="1" applyAlignment="1">
      <alignment horizontal="center" vertical="center"/>
    </xf>
    <xf numFmtId="180" fontId="10" fillId="2" borderId="2" xfId="0" applyNumberFormat="1" applyFont="1" applyFill="1" applyBorder="1" applyAlignment="1">
      <alignment horizontal="right" vertical="center"/>
    </xf>
    <xf numFmtId="180" fontId="10" fillId="2" borderId="8" xfId="0" applyNumberFormat="1" applyFont="1" applyFill="1" applyBorder="1" applyAlignment="1">
      <alignment horizontal="right" vertical="center"/>
    </xf>
    <xf numFmtId="180" fontId="10" fillId="2" borderId="1" xfId="0" applyNumberFormat="1" applyFont="1" applyFill="1" applyBorder="1" applyAlignment="1">
      <alignment horizontal="left" vertical="center" shrinkToFit="1"/>
    </xf>
    <xf numFmtId="180" fontId="10" fillId="2" borderId="18" xfId="0" applyNumberFormat="1" applyFont="1" applyFill="1" applyBorder="1" applyAlignment="1">
      <alignment horizontal="left" vertical="center" shrinkToFit="1"/>
    </xf>
    <xf numFmtId="180" fontId="10" fillId="2" borderId="2" xfId="0" applyNumberFormat="1" applyFont="1" applyFill="1" applyBorder="1" applyAlignment="1">
      <alignment horizontal="left" vertical="center" wrapText="1" shrinkToFit="1"/>
    </xf>
    <xf numFmtId="180" fontId="10" fillId="2" borderId="8" xfId="0" applyNumberFormat="1" applyFont="1" applyFill="1" applyBorder="1" applyAlignment="1">
      <alignment horizontal="left" vertical="center" wrapText="1" shrinkToFit="1"/>
    </xf>
    <xf numFmtId="180" fontId="10" fillId="2" borderId="25" xfId="0" applyNumberFormat="1" applyFont="1" applyFill="1" applyBorder="1" applyAlignment="1">
      <alignment horizontal="left" vertical="center" wrapText="1" shrinkToFit="1"/>
    </xf>
    <xf numFmtId="180" fontId="10" fillId="2" borderId="8" xfId="0" applyNumberFormat="1" applyFont="1" applyFill="1" applyBorder="1" applyAlignment="1">
      <alignment horizontal="center" vertical="center" shrinkToFit="1"/>
    </xf>
    <xf numFmtId="180" fontId="10" fillId="2" borderId="65" xfId="0" applyNumberFormat="1" applyFont="1" applyFill="1" applyBorder="1" applyAlignment="1">
      <alignment horizontal="center" vertical="center"/>
    </xf>
    <xf numFmtId="180" fontId="10" fillId="2" borderId="11" xfId="0" applyNumberFormat="1" applyFont="1" applyFill="1" applyBorder="1" applyAlignment="1">
      <alignment horizontal="center" vertical="center"/>
    </xf>
    <xf numFmtId="180" fontId="10" fillId="2" borderId="69" xfId="0" applyNumberFormat="1" applyFont="1" applyFill="1" applyBorder="1" applyAlignment="1">
      <alignment horizontal="center" vertical="center"/>
    </xf>
    <xf numFmtId="49" fontId="16" fillId="0" borderId="19" xfId="0" applyNumberFormat="1" applyFont="1" applyBorder="1" applyAlignment="1" applyProtection="1">
      <alignment horizontal="center" vertical="center" wrapText="1"/>
      <protection locked="0"/>
    </xf>
    <xf numFmtId="49" fontId="16" fillId="0" borderId="21" xfId="0" applyNumberFormat="1" applyFont="1" applyBorder="1" applyAlignment="1" applyProtection="1">
      <alignment horizontal="center" vertical="center" wrapText="1"/>
      <protection locked="0"/>
    </xf>
    <xf numFmtId="49" fontId="16" fillId="2" borderId="1" xfId="0" applyNumberFormat="1" applyFont="1" applyFill="1" applyBorder="1" applyAlignment="1">
      <alignment horizontal="center" vertical="center" wrapText="1"/>
    </xf>
    <xf numFmtId="49" fontId="16" fillId="2" borderId="2" xfId="0" applyNumberFormat="1" applyFont="1" applyFill="1" applyBorder="1" applyAlignment="1">
      <alignment horizontal="center" vertical="center" wrapText="1"/>
    </xf>
    <xf numFmtId="49" fontId="16" fillId="2" borderId="16" xfId="0" applyNumberFormat="1" applyFont="1" applyFill="1" applyBorder="1" applyAlignment="1">
      <alignment horizontal="center" vertical="center" wrapText="1"/>
    </xf>
    <xf numFmtId="49" fontId="37" fillId="0" borderId="1" xfId="1" applyNumberFormat="1" applyFill="1" applyBorder="1" applyAlignment="1" applyProtection="1">
      <alignment horizontal="left" vertical="center" wrapText="1"/>
      <protection locked="0"/>
    </xf>
    <xf numFmtId="49" fontId="16" fillId="0" borderId="1" xfId="0" applyNumberFormat="1" applyFont="1" applyBorder="1" applyAlignment="1" applyProtection="1">
      <alignment horizontal="left" vertical="center" wrapText="1"/>
      <protection locked="0"/>
    </xf>
    <xf numFmtId="49" fontId="16" fillId="0" borderId="18" xfId="0" applyNumberFormat="1" applyFont="1" applyBorder="1" applyAlignment="1" applyProtection="1">
      <alignment horizontal="left" vertical="center" wrapText="1"/>
      <protection locked="0"/>
    </xf>
    <xf numFmtId="0" fontId="16" fillId="2" borderId="65" xfId="0" applyFont="1" applyFill="1" applyBorder="1" applyAlignment="1">
      <alignment horizontal="center" vertical="center" wrapText="1"/>
    </xf>
    <xf numFmtId="0" fontId="16" fillId="2" borderId="56"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4" xfId="0" applyFont="1" applyFill="1" applyBorder="1" applyAlignment="1">
      <alignment horizontal="center" vertical="center" wrapText="1"/>
    </xf>
    <xf numFmtId="49" fontId="16" fillId="2" borderId="19" xfId="0" applyNumberFormat="1" applyFont="1" applyFill="1" applyBorder="1" applyAlignment="1">
      <alignment horizontal="center" vertical="center" wrapText="1"/>
    </xf>
    <xf numFmtId="49" fontId="16" fillId="0" borderId="1" xfId="0" applyNumberFormat="1" applyFont="1" applyBorder="1" applyAlignment="1" applyProtection="1">
      <alignment horizontal="center" vertical="center" wrapText="1"/>
      <protection locked="0"/>
    </xf>
    <xf numFmtId="49" fontId="16" fillId="0" borderId="18"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8" xfId="0" applyNumberFormat="1" applyFont="1" applyBorder="1" applyAlignment="1" applyProtection="1">
      <alignment horizontal="center" vertical="center" wrapText="1"/>
      <protection locked="0"/>
    </xf>
    <xf numFmtId="49" fontId="16" fillId="0" borderId="25" xfId="0" applyNumberFormat="1" applyFont="1" applyBorder="1" applyAlignment="1" applyProtection="1">
      <alignment horizontal="center" vertical="center" wrapText="1"/>
      <protection locked="0"/>
    </xf>
    <xf numFmtId="180" fontId="16" fillId="2" borderId="17" xfId="0" applyNumberFormat="1" applyFont="1" applyFill="1" applyBorder="1" applyAlignment="1">
      <alignment horizontal="center" vertical="center" wrapText="1"/>
    </xf>
    <xf numFmtId="180" fontId="16" fillId="2" borderId="1" xfId="0" applyNumberFormat="1" applyFont="1" applyFill="1" applyBorder="1" applyAlignment="1">
      <alignment horizontal="center" vertical="center" wrapText="1"/>
    </xf>
    <xf numFmtId="180" fontId="16" fillId="2" borderId="2" xfId="0" applyNumberFormat="1" applyFont="1" applyFill="1" applyBorder="1" applyAlignment="1">
      <alignment horizontal="left" vertical="center" shrinkToFit="1"/>
    </xf>
    <xf numFmtId="180" fontId="16" fillId="2" borderId="8" xfId="0" applyNumberFormat="1" applyFont="1" applyFill="1" applyBorder="1" applyAlignment="1">
      <alignment horizontal="left" vertical="center" shrinkToFit="1"/>
    </xf>
    <xf numFmtId="180" fontId="16" fillId="2" borderId="25" xfId="0" applyNumberFormat="1" applyFont="1" applyFill="1" applyBorder="1" applyAlignment="1">
      <alignment horizontal="left" vertical="center" shrinkToFit="1"/>
    </xf>
    <xf numFmtId="0" fontId="16" fillId="2" borderId="17" xfId="0" applyFont="1" applyFill="1" applyBorder="1" applyAlignment="1">
      <alignment horizontal="center" vertical="center" wrapText="1"/>
    </xf>
    <xf numFmtId="0" fontId="16" fillId="2" borderId="1" xfId="0" applyFont="1" applyFill="1" applyBorder="1" applyAlignment="1">
      <alignment horizontal="center" vertical="center" wrapText="1"/>
    </xf>
    <xf numFmtId="180" fontId="16" fillId="2" borderId="43" xfId="0" applyNumberFormat="1" applyFont="1" applyFill="1" applyBorder="1" applyAlignment="1">
      <alignment horizontal="center" vertical="center" wrapText="1"/>
    </xf>
    <xf numFmtId="180" fontId="16" fillId="2" borderId="16"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9" fontId="16" fillId="0" borderId="16" xfId="0" applyNumberFormat="1" applyFont="1" applyBorder="1" applyAlignment="1">
      <alignment horizontal="center" vertical="center" wrapText="1"/>
    </xf>
    <xf numFmtId="180" fontId="16" fillId="0" borderId="1" xfId="0" applyNumberFormat="1" applyFont="1" applyBorder="1" applyAlignment="1" applyProtection="1">
      <alignment horizontal="center" vertical="center" wrapText="1"/>
      <protection locked="0"/>
    </xf>
    <xf numFmtId="180" fontId="16" fillId="0" borderId="18" xfId="0" applyNumberFormat="1" applyFont="1" applyBorder="1" applyAlignment="1" applyProtection="1">
      <alignment horizontal="center" vertical="center" wrapText="1"/>
      <protection locked="0"/>
    </xf>
    <xf numFmtId="49" fontId="16" fillId="0" borderId="1" xfId="0" applyNumberFormat="1" applyFont="1" applyBorder="1" applyAlignment="1">
      <alignment horizontal="center" vertical="center" wrapText="1"/>
    </xf>
    <xf numFmtId="49" fontId="16" fillId="0" borderId="19" xfId="0" applyNumberFormat="1" applyFont="1" applyBorder="1" applyAlignment="1">
      <alignment horizontal="center" vertical="center" wrapText="1"/>
    </xf>
    <xf numFmtId="180" fontId="16" fillId="0" borderId="43" xfId="0" applyNumberFormat="1" applyFont="1" applyBorder="1" applyAlignment="1">
      <alignment horizontal="center" vertical="center" wrapText="1"/>
    </xf>
    <xf numFmtId="180" fontId="16" fillId="0" borderId="16" xfId="0" applyNumberFormat="1" applyFont="1" applyBorder="1" applyAlignment="1">
      <alignment horizontal="center" vertical="center" wrapText="1"/>
    </xf>
    <xf numFmtId="180" fontId="16" fillId="0" borderId="2" xfId="0" applyNumberFormat="1" applyFont="1" applyBorder="1" applyAlignment="1">
      <alignment horizontal="left" vertical="center" shrinkToFit="1"/>
    </xf>
    <xf numFmtId="180" fontId="16" fillId="0" borderId="8" xfId="0" applyNumberFormat="1" applyFont="1" applyBorder="1" applyAlignment="1">
      <alignment horizontal="left" vertical="center" shrinkToFit="1"/>
    </xf>
    <xf numFmtId="180" fontId="16" fillId="0" borderId="25" xfId="0" applyNumberFormat="1" applyFont="1" applyBorder="1" applyAlignment="1">
      <alignment horizontal="left" vertical="center" shrinkToFit="1"/>
    </xf>
    <xf numFmtId="180" fontId="16" fillId="0" borderId="17" xfId="0" applyNumberFormat="1" applyFont="1" applyBorder="1" applyAlignment="1">
      <alignment horizontal="center" vertical="center" wrapText="1"/>
    </xf>
    <xf numFmtId="180" fontId="16" fillId="0" borderId="1" xfId="0" applyNumberFormat="1" applyFont="1" applyBorder="1" applyAlignment="1">
      <alignment horizontal="center" vertical="center" wrapText="1"/>
    </xf>
    <xf numFmtId="0" fontId="16" fillId="0" borderId="1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74" xfId="0" applyFont="1" applyBorder="1" applyAlignment="1">
      <alignment horizontal="center" vertical="center" wrapText="1"/>
    </xf>
    <xf numFmtId="180" fontId="10" fillId="0" borderId="11" xfId="0" applyNumberFormat="1" applyFont="1" applyBorder="1" applyAlignment="1">
      <alignment horizontal="center" vertical="center"/>
    </xf>
    <xf numFmtId="180" fontId="21" fillId="0" borderId="1" xfId="0" applyNumberFormat="1" applyFont="1" applyBorder="1" applyAlignment="1">
      <alignment horizontal="center" vertical="center"/>
    </xf>
    <xf numFmtId="180" fontId="21" fillId="0" borderId="2" xfId="0" applyNumberFormat="1" applyFont="1" applyBorder="1" applyAlignment="1">
      <alignment horizontal="center"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left" vertical="center" wrapText="1" shrinkToFit="1"/>
    </xf>
    <xf numFmtId="180" fontId="10" fillId="0" borderId="8" xfId="0" applyNumberFormat="1" applyFont="1" applyBorder="1" applyAlignment="1">
      <alignment horizontal="left" vertical="center" wrapText="1" shrinkToFit="1"/>
    </xf>
    <xf numFmtId="180" fontId="10" fillId="0" borderId="25" xfId="0" applyNumberFormat="1" applyFont="1" applyBorder="1" applyAlignment="1">
      <alignment horizontal="left" vertical="center" wrapText="1" shrinkToFit="1"/>
    </xf>
    <xf numFmtId="180" fontId="10" fillId="0" borderId="2" xfId="0" applyNumberFormat="1" applyFont="1" applyBorder="1" applyAlignment="1">
      <alignment horizontal="center" vertical="center"/>
    </xf>
    <xf numFmtId="180" fontId="10" fillId="0" borderId="53" xfId="0" applyNumberFormat="1" applyFont="1" applyBorder="1" applyAlignment="1">
      <alignment horizontal="center" vertical="center"/>
    </xf>
    <xf numFmtId="180" fontId="37" fillId="0" borderId="8" xfId="1" applyNumberFormat="1" applyFill="1" applyBorder="1" applyAlignment="1" applyProtection="1">
      <alignment horizontal="left" vertical="center" shrinkToFit="1"/>
    </xf>
    <xf numFmtId="180" fontId="10" fillId="0" borderId="8" xfId="0" applyNumberFormat="1" applyFont="1" applyBorder="1" applyAlignment="1">
      <alignment horizontal="left" vertical="center" shrinkToFit="1"/>
    </xf>
    <xf numFmtId="180" fontId="10" fillId="0" borderId="25" xfId="0" applyNumberFormat="1" applyFont="1" applyBorder="1" applyAlignment="1">
      <alignment horizontal="left" vertical="center" shrinkToFit="1"/>
    </xf>
    <xf numFmtId="180" fontId="10" fillId="0" borderId="27" xfId="0" applyNumberFormat="1" applyFont="1" applyBorder="1" applyAlignment="1">
      <alignment horizontal="center" vertical="center"/>
    </xf>
    <xf numFmtId="180" fontId="10" fillId="0" borderId="8" xfId="0" applyNumberFormat="1" applyFont="1" applyBorder="1" applyAlignment="1">
      <alignment horizontal="center" vertical="center" shrinkToFit="1"/>
    </xf>
    <xf numFmtId="180" fontId="10" fillId="0" borderId="25" xfId="0" applyNumberFormat="1" applyFont="1" applyBorder="1" applyAlignment="1">
      <alignment horizontal="center" vertical="center" shrinkToFit="1"/>
    </xf>
    <xf numFmtId="180" fontId="10" fillId="0" borderId="65" xfId="0" applyNumberFormat="1" applyFont="1" applyBorder="1" applyAlignment="1">
      <alignment horizontal="center" vertical="center"/>
    </xf>
    <xf numFmtId="180" fontId="10" fillId="0" borderId="69" xfId="0" applyNumberFormat="1" applyFont="1" applyBorder="1" applyAlignment="1">
      <alignment horizontal="center" vertical="center"/>
    </xf>
    <xf numFmtId="180" fontId="10" fillId="0" borderId="17" xfId="0" applyNumberFormat="1" applyFont="1" applyBorder="1" applyAlignment="1">
      <alignment horizontal="center" vertical="center"/>
    </xf>
    <xf numFmtId="180" fontId="10" fillId="0" borderId="18" xfId="0" applyNumberFormat="1" applyFont="1" applyBorder="1" applyAlignment="1">
      <alignment horizontal="center" vertical="center"/>
    </xf>
    <xf numFmtId="180" fontId="10" fillId="0" borderId="2" xfId="0" applyNumberFormat="1" applyFont="1" applyBorder="1" applyAlignment="1">
      <alignment horizontal="left" vertical="center" shrinkToFit="1"/>
    </xf>
    <xf numFmtId="180" fontId="10" fillId="0" borderId="32" xfId="0" applyNumberFormat="1" applyFont="1" applyBorder="1" applyAlignment="1">
      <alignment horizontal="center" vertical="center" shrinkToFit="1"/>
    </xf>
    <xf numFmtId="180" fontId="19" fillId="0" borderId="0" xfId="0" applyNumberFormat="1" applyFont="1" applyAlignment="1">
      <alignment horizontal="center" vertical="center"/>
    </xf>
    <xf numFmtId="180" fontId="23" fillId="0" borderId="70" xfId="0" applyNumberFormat="1" applyFont="1" applyBorder="1" applyAlignment="1">
      <alignment horizontal="right" vertical="center"/>
    </xf>
    <xf numFmtId="180" fontId="23" fillId="0" borderId="63" xfId="0" applyNumberFormat="1" applyFont="1" applyBorder="1" applyAlignment="1">
      <alignment horizontal="right" vertical="center"/>
    </xf>
    <xf numFmtId="180" fontId="10" fillId="0" borderId="23" xfId="0" applyNumberFormat="1" applyFont="1" applyBorder="1" applyAlignment="1">
      <alignment horizontal="center" vertical="center"/>
    </xf>
    <xf numFmtId="180" fontId="8" fillId="0" borderId="14" xfId="0" applyNumberFormat="1" applyFont="1" applyBorder="1" applyAlignment="1">
      <alignment horizontal="center" vertical="center"/>
    </xf>
    <xf numFmtId="180" fontId="8" fillId="0" borderId="51" xfId="0" applyNumberFormat="1" applyFont="1" applyBorder="1" applyAlignment="1">
      <alignment horizontal="center" vertical="center"/>
    </xf>
    <xf numFmtId="180" fontId="10" fillId="0" borderId="2" xfId="0" applyNumberFormat="1" applyFont="1" applyBorder="1" applyAlignment="1">
      <alignment horizontal="right" vertical="center"/>
    </xf>
    <xf numFmtId="180" fontId="10" fillId="0" borderId="8" xfId="0" applyNumberFormat="1" applyFont="1" applyBorder="1" applyAlignment="1">
      <alignment horizontal="right" vertical="center"/>
    </xf>
    <xf numFmtId="180" fontId="10" fillId="0" borderId="1" xfId="0" applyNumberFormat="1" applyFont="1" applyBorder="1" applyAlignment="1">
      <alignment horizontal="left" vertical="center" shrinkToFit="1"/>
    </xf>
    <xf numFmtId="180" fontId="10" fillId="0" borderId="18" xfId="0" applyNumberFormat="1" applyFont="1" applyBorder="1" applyAlignment="1">
      <alignment horizontal="left" vertical="center" shrinkToFit="1"/>
    </xf>
    <xf numFmtId="180" fontId="19" fillId="0" borderId="0" xfId="0" applyNumberFormat="1" applyFont="1" applyAlignment="1">
      <alignment horizontal="right" vertical="center"/>
    </xf>
    <xf numFmtId="180" fontId="0" fillId="0" borderId="8" xfId="0" applyNumberFormat="1" applyBorder="1" applyAlignment="1">
      <alignment horizontal="left" vertical="center"/>
    </xf>
    <xf numFmtId="180" fontId="0" fillId="0" borderId="25" xfId="0" applyNumberFormat="1" applyBorder="1" applyAlignment="1">
      <alignment horizontal="left" vertical="center"/>
    </xf>
    <xf numFmtId="180" fontId="11" fillId="0" borderId="2" xfId="0" applyNumberFormat="1" applyFont="1" applyBorder="1" applyAlignment="1">
      <alignment horizontal="center" vertical="center" shrinkToFit="1"/>
    </xf>
    <xf numFmtId="180" fontId="11" fillId="0" borderId="8" xfId="0" applyNumberFormat="1" applyFont="1" applyBorder="1" applyAlignment="1">
      <alignment horizontal="center" vertical="center" shrinkToFit="1"/>
    </xf>
    <xf numFmtId="180" fontId="11" fillId="0" borderId="25" xfId="0" applyNumberFormat="1" applyFont="1" applyBorder="1" applyAlignment="1">
      <alignment horizontal="center" vertical="center" shrinkToFit="1"/>
    </xf>
    <xf numFmtId="0" fontId="28" fillId="4" borderId="0" xfId="4" applyFont="1" applyFill="1" applyAlignment="1" applyProtection="1">
      <alignment horizontal="center" vertical="center"/>
      <protection locked="0"/>
    </xf>
    <xf numFmtId="0" fontId="16" fillId="2" borderId="0" xfId="0" applyFont="1" applyFill="1" applyAlignment="1">
      <alignment horizontal="center" wrapText="1" shrinkToFit="1"/>
    </xf>
    <xf numFmtId="0" fontId="16" fillId="2" borderId="22" xfId="0" applyFont="1" applyFill="1" applyBorder="1" applyAlignment="1">
      <alignment horizontal="center" wrapText="1" shrinkToFit="1"/>
    </xf>
    <xf numFmtId="0" fontId="55" fillId="0" borderId="0" xfId="0" applyFont="1" applyAlignment="1" applyProtection="1">
      <alignment horizontal="center" vertical="center"/>
      <protection locked="0"/>
    </xf>
    <xf numFmtId="180" fontId="44" fillId="2" borderId="113" xfId="0" applyNumberFormat="1" applyFont="1" applyFill="1" applyBorder="1" applyAlignment="1">
      <alignment horizontal="center" vertical="center"/>
    </xf>
    <xf numFmtId="0" fontId="44" fillId="2" borderId="1" xfId="0" applyFont="1" applyFill="1" applyBorder="1" applyAlignment="1">
      <alignment horizontal="center" vertical="center" wrapText="1"/>
    </xf>
    <xf numFmtId="180" fontId="54" fillId="2" borderId="1" xfId="0" applyNumberFormat="1" applyFont="1" applyFill="1" applyBorder="1" applyAlignment="1">
      <alignment horizontal="center" vertical="center" shrinkToFit="1"/>
    </xf>
    <xf numFmtId="0" fontId="44" fillId="2" borderId="22" xfId="0" applyFont="1" applyFill="1" applyBorder="1" applyAlignment="1">
      <alignment horizontal="center" vertical="center"/>
    </xf>
    <xf numFmtId="180" fontId="28" fillId="0" borderId="0" xfId="4" applyNumberFormat="1" applyFont="1" applyAlignment="1">
      <alignment horizontal="center" vertical="center"/>
    </xf>
    <xf numFmtId="180" fontId="15" fillId="0" borderId="0" xfId="4" applyNumberFormat="1" applyAlignment="1">
      <alignment horizontal="center"/>
    </xf>
    <xf numFmtId="0" fontId="28" fillId="0" borderId="0" xfId="4" applyFont="1" applyAlignment="1">
      <alignment horizontal="left"/>
    </xf>
    <xf numFmtId="180" fontId="28" fillId="0" borderId="0" xfId="4" applyNumberFormat="1" applyFont="1" applyAlignment="1">
      <alignment horizontal="center"/>
    </xf>
    <xf numFmtId="180" fontId="23" fillId="0" borderId="0" xfId="0" applyNumberFormat="1" applyFont="1" applyAlignment="1">
      <alignment horizontal="center" vertical="center"/>
    </xf>
    <xf numFmtId="0" fontId="11" fillId="5" borderId="0" xfId="4" applyFont="1" applyFill="1" applyAlignment="1" applyProtection="1">
      <alignment horizontal="left"/>
      <protection locked="0"/>
    </xf>
    <xf numFmtId="0" fontId="28" fillId="4" borderId="0" xfId="4" applyFont="1" applyFill="1" applyAlignment="1" applyProtection="1">
      <alignment horizontal="left"/>
      <protection locked="0"/>
    </xf>
    <xf numFmtId="180" fontId="28" fillId="0" borderId="0" xfId="4" applyNumberFormat="1" applyFont="1" applyAlignment="1">
      <alignment horizontal="left"/>
    </xf>
    <xf numFmtId="180" fontId="43" fillId="0" borderId="87" xfId="0" applyNumberFormat="1" applyFont="1" applyBorder="1" applyAlignment="1">
      <alignment horizontal="center" vertical="center"/>
    </xf>
    <xf numFmtId="180" fontId="43" fillId="0" borderId="88" xfId="0" applyNumberFormat="1" applyFont="1" applyBorder="1" applyAlignment="1">
      <alignment horizontal="center" vertical="center"/>
    </xf>
    <xf numFmtId="180" fontId="43" fillId="0" borderId="89" xfId="0" applyNumberFormat="1" applyFont="1" applyBorder="1" applyAlignment="1">
      <alignment horizontal="center" vertical="center"/>
    </xf>
    <xf numFmtId="0" fontId="15" fillId="0" borderId="0" xfId="4" applyAlignment="1">
      <alignment horizontal="left"/>
    </xf>
    <xf numFmtId="0" fontId="20" fillId="0" borderId="0" xfId="2" applyFill="1" applyBorder="1" applyAlignment="1" applyProtection="1">
      <alignment horizontal="left" vertical="center"/>
    </xf>
    <xf numFmtId="0" fontId="28" fillId="0" borderId="0" xfId="4" applyFont="1" applyAlignment="1">
      <alignment horizontal="left" vertical="center"/>
    </xf>
    <xf numFmtId="0" fontId="11" fillId="0" borderId="0" xfId="4" applyFont="1" applyAlignment="1">
      <alignment horizontal="left" vertical="center"/>
    </xf>
    <xf numFmtId="180" fontId="72" fillId="0" borderId="0" xfId="0" applyNumberFormat="1" applyFont="1" applyAlignment="1">
      <alignment horizontal="center" vertical="center" wrapText="1"/>
    </xf>
    <xf numFmtId="180" fontId="43" fillId="0" borderId="0" xfId="0" applyNumberFormat="1" applyFont="1" applyAlignment="1" applyProtection="1">
      <alignment horizontal="center" vertical="center" shrinkToFit="1"/>
      <protection locked="0"/>
    </xf>
    <xf numFmtId="180" fontId="45" fillId="0" borderId="0" xfId="0" applyNumberFormat="1" applyFont="1" applyAlignment="1" applyProtection="1">
      <alignment horizontal="center" vertical="center" shrinkToFit="1"/>
      <protection locked="0"/>
    </xf>
    <xf numFmtId="180" fontId="44" fillId="0" borderId="0" xfId="0" applyNumberFormat="1" applyFont="1" applyAlignment="1" applyProtection="1">
      <alignment horizontal="left" vertical="center"/>
      <protection locked="0"/>
    </xf>
    <xf numFmtId="180" fontId="69" fillId="3" borderId="0" xfId="0" applyNumberFormat="1" applyFont="1" applyFill="1" applyAlignment="1" applyProtection="1">
      <alignment horizontal="center" vertical="center"/>
      <protection locked="0"/>
    </xf>
    <xf numFmtId="180" fontId="69" fillId="0" borderId="0" xfId="0" applyNumberFormat="1" applyFont="1" applyAlignment="1" applyProtection="1">
      <alignment horizontal="center" vertical="center"/>
      <protection locked="0"/>
    </xf>
    <xf numFmtId="180" fontId="45" fillId="0" borderId="0" xfId="0" applyNumberFormat="1" applyFont="1" applyAlignment="1" applyProtection="1">
      <alignment horizontal="left" vertical="center" shrinkToFit="1"/>
      <protection locked="0"/>
    </xf>
    <xf numFmtId="180" fontId="45" fillId="0" borderId="0" xfId="0" applyNumberFormat="1" applyFont="1" applyAlignment="1" applyProtection="1">
      <alignment horizontal="center" vertical="center"/>
      <protection locked="0"/>
    </xf>
    <xf numFmtId="180" fontId="43" fillId="0" borderId="0" xfId="0" applyNumberFormat="1" applyFont="1" applyAlignment="1" applyProtection="1">
      <alignment horizontal="center" vertical="center"/>
      <protection locked="0"/>
    </xf>
    <xf numFmtId="180" fontId="43" fillId="0" borderId="0" xfId="0" applyNumberFormat="1" applyFont="1" applyAlignment="1" applyProtection="1">
      <alignment horizontal="left" vertical="center" shrinkToFit="1"/>
      <protection locked="0"/>
    </xf>
    <xf numFmtId="180" fontId="71" fillId="0" borderId="0" xfId="0" applyNumberFormat="1" applyFont="1" applyAlignment="1">
      <alignment horizontal="center" vertical="center" wrapText="1"/>
    </xf>
    <xf numFmtId="180" fontId="45" fillId="0" borderId="0" xfId="0" applyNumberFormat="1" applyFont="1" applyAlignment="1">
      <alignment horizontal="center" vertical="center" shrinkToFit="1"/>
    </xf>
    <xf numFmtId="180" fontId="69" fillId="3" borderId="0" xfId="0" applyNumberFormat="1" applyFont="1" applyFill="1" applyAlignment="1">
      <alignment horizontal="center" vertical="center"/>
    </xf>
    <xf numFmtId="180" fontId="43" fillId="0" borderId="0" xfId="0" applyNumberFormat="1" applyFont="1" applyAlignment="1">
      <alignment horizontal="center" vertical="center" shrinkToFit="1"/>
    </xf>
    <xf numFmtId="180" fontId="75" fillId="0" borderId="0" xfId="0" applyNumberFormat="1" applyFont="1" applyAlignment="1">
      <alignment horizontal="center" vertical="center" shrinkToFit="1"/>
    </xf>
    <xf numFmtId="180" fontId="69" fillId="0" borderId="0" xfId="0" applyNumberFormat="1" applyFont="1" applyAlignment="1">
      <alignment horizontal="center" vertical="center"/>
    </xf>
    <xf numFmtId="180" fontId="69" fillId="0" borderId="0" xfId="0" applyNumberFormat="1" applyFont="1" applyAlignment="1">
      <alignment horizontal="center" vertical="center" shrinkToFit="1"/>
    </xf>
    <xf numFmtId="180" fontId="44" fillId="0" borderId="8" xfId="0" applyNumberFormat="1" applyFont="1" applyBorder="1" applyAlignment="1" applyProtection="1">
      <alignment horizontal="center" vertical="center"/>
      <protection locked="0"/>
    </xf>
    <xf numFmtId="0" fontId="45" fillId="2" borderId="2"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6" xfId="0" applyFont="1" applyFill="1" applyBorder="1" applyAlignment="1">
      <alignment horizontal="center" vertical="center"/>
    </xf>
    <xf numFmtId="0" fontId="44" fillId="2" borderId="48" xfId="0" applyFont="1" applyFill="1" applyBorder="1" applyAlignment="1">
      <alignment horizontal="center" vertical="center"/>
    </xf>
    <xf numFmtId="0" fontId="44" fillId="2" borderId="48" xfId="0" applyFont="1" applyFill="1" applyBorder="1" applyAlignment="1">
      <alignment horizontal="center" vertical="center" shrinkToFit="1"/>
    </xf>
    <xf numFmtId="49" fontId="44" fillId="2" borderId="49" xfId="0" applyNumberFormat="1" applyFont="1" applyFill="1" applyBorder="1" applyAlignment="1">
      <alignment horizontal="left" vertical="center" indent="1" shrinkToFit="1"/>
    </xf>
    <xf numFmtId="0" fontId="44" fillId="2" borderId="49" xfId="0" applyFont="1" applyFill="1" applyBorder="1" applyAlignment="1">
      <alignment horizontal="left" vertical="center" indent="1" shrinkToFit="1"/>
    </xf>
    <xf numFmtId="49" fontId="56" fillId="2" borderId="49" xfId="0" applyNumberFormat="1" applyFont="1" applyFill="1" applyBorder="1" applyAlignment="1">
      <alignment horizontal="center" vertical="center"/>
    </xf>
    <xf numFmtId="0" fontId="56"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xf>
    <xf numFmtId="0" fontId="44" fillId="2" borderId="49" xfId="0" applyFont="1" applyFill="1" applyBorder="1" applyAlignment="1">
      <alignment horizontal="center" vertical="center"/>
    </xf>
    <xf numFmtId="49" fontId="45" fillId="2" borderId="49" xfId="0" applyNumberFormat="1" applyFont="1" applyFill="1" applyBorder="1" applyAlignment="1">
      <alignment horizontal="center" vertical="center"/>
    </xf>
    <xf numFmtId="0" fontId="45"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shrinkToFit="1"/>
    </xf>
    <xf numFmtId="0" fontId="44" fillId="2" borderId="49" xfId="0" applyFont="1" applyFill="1" applyBorder="1" applyAlignment="1">
      <alignment horizontal="center" vertical="center" shrinkToFit="1"/>
    </xf>
    <xf numFmtId="0" fontId="24" fillId="2" borderId="0" xfId="9" applyFill="1" applyAlignment="1">
      <alignment horizontal="left" vertical="top" wrapText="1"/>
    </xf>
    <xf numFmtId="0" fontId="31" fillId="0" borderId="0" xfId="5" applyFont="1" applyAlignment="1" applyProtection="1">
      <alignment horizontal="center" vertical="center"/>
      <protection locked="0"/>
    </xf>
    <xf numFmtId="0" fontId="92" fillId="2" borderId="0" xfId="0" applyFont="1" applyFill="1" applyAlignment="1">
      <alignment horizontal="center" wrapText="1" shrinkToFit="1"/>
    </xf>
    <xf numFmtId="0" fontId="93" fillId="2" borderId="0" xfId="0" applyFont="1" applyFill="1" applyAlignment="1">
      <alignment horizontal="center" wrapText="1" shrinkToFit="1"/>
    </xf>
    <xf numFmtId="0" fontId="24" fillId="2" borderId="0" xfId="9" applyFill="1" applyAlignment="1">
      <alignment horizontal="left" vertical="center" wrapText="1"/>
    </xf>
    <xf numFmtId="49" fontId="56" fillId="2" borderId="50" xfId="0" applyNumberFormat="1" applyFont="1" applyFill="1" applyBorder="1" applyAlignment="1">
      <alignment horizontal="center" vertical="center"/>
    </xf>
    <xf numFmtId="0" fontId="56"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44" fillId="2" borderId="50" xfId="0" applyFont="1" applyFill="1" applyBorder="1" applyAlignment="1">
      <alignment horizontal="center" vertical="center"/>
    </xf>
    <xf numFmtId="49" fontId="45" fillId="2" borderId="50" xfId="0" applyNumberFormat="1" applyFont="1" applyFill="1" applyBorder="1" applyAlignment="1">
      <alignment horizontal="center" vertical="center"/>
    </xf>
    <xf numFmtId="0" fontId="45"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shrinkToFit="1"/>
    </xf>
    <xf numFmtId="0" fontId="44" fillId="2" borderId="50" xfId="0" applyFont="1" applyFill="1" applyBorder="1" applyAlignment="1">
      <alignment horizontal="center" vertical="center" shrinkToFit="1"/>
    </xf>
    <xf numFmtId="49" fontId="44" fillId="2" borderId="50" xfId="0" applyNumberFormat="1" applyFont="1" applyFill="1" applyBorder="1" applyAlignment="1">
      <alignment horizontal="left" vertical="center" indent="1" shrinkToFit="1"/>
    </xf>
    <xf numFmtId="0" fontId="44" fillId="2" borderId="50" xfId="0" applyFont="1" applyFill="1" applyBorder="1" applyAlignment="1">
      <alignment horizontal="left" vertical="center" indent="1" shrinkToFit="1"/>
    </xf>
    <xf numFmtId="0" fontId="24" fillId="2" borderId="17" xfId="10" applyFont="1" applyFill="1" applyBorder="1" applyAlignment="1">
      <alignment horizontal="left" vertical="center"/>
    </xf>
    <xf numFmtId="0" fontId="24" fillId="2" borderId="1" xfId="10" applyFont="1" applyFill="1" applyBorder="1" applyAlignment="1">
      <alignment horizontal="left" vertical="center"/>
    </xf>
    <xf numFmtId="0" fontId="30" fillId="5" borderId="0" xfId="10" applyFont="1" applyFill="1" applyAlignment="1" applyProtection="1">
      <alignment horizontal="center" vertical="center"/>
      <protection locked="0"/>
    </xf>
    <xf numFmtId="0" fontId="30" fillId="5" borderId="30" xfId="10" applyFont="1" applyFill="1" applyBorder="1" applyAlignment="1" applyProtection="1">
      <alignment horizontal="center" vertical="center"/>
      <protection locked="0"/>
    </xf>
    <xf numFmtId="180" fontId="24" fillId="2" borderId="117" xfId="10" applyNumberFormat="1" applyFont="1" applyFill="1" applyBorder="1" applyAlignment="1">
      <alignment horizontal="center" vertical="center"/>
    </xf>
    <xf numFmtId="180" fontId="24" fillId="2" borderId="118" xfId="10" applyNumberFormat="1" applyFont="1" applyFill="1" applyBorder="1" applyAlignment="1">
      <alignment horizontal="center" vertical="center"/>
    </xf>
    <xf numFmtId="0" fontId="24" fillId="2" borderId="14" xfId="10" applyFont="1" applyFill="1" applyBorder="1" applyAlignment="1">
      <alignment horizontal="center" vertical="center"/>
    </xf>
    <xf numFmtId="180" fontId="24" fillId="2" borderId="28" xfId="10" applyNumberFormat="1" applyFont="1" applyFill="1" applyBorder="1" applyAlignment="1">
      <alignment horizontal="center" vertical="center"/>
    </xf>
    <xf numFmtId="180" fontId="24" fillId="2" borderId="116" xfId="10" applyNumberFormat="1" applyFont="1" applyFill="1" applyBorder="1" applyAlignment="1">
      <alignment horizontal="center" vertical="center"/>
    </xf>
    <xf numFmtId="180" fontId="24" fillId="2" borderId="20" xfId="10" applyNumberFormat="1" applyFont="1" applyFill="1" applyBorder="1" applyAlignment="1">
      <alignment horizontal="left" vertical="center"/>
    </xf>
    <xf numFmtId="180" fontId="24" fillId="2" borderId="81" xfId="10" applyNumberFormat="1" applyFont="1" applyFill="1" applyBorder="1" applyAlignment="1">
      <alignment horizontal="left" vertical="center"/>
    </xf>
    <xf numFmtId="180" fontId="24" fillId="2" borderId="80" xfId="10" applyNumberFormat="1" applyFont="1" applyFill="1" applyBorder="1" applyAlignment="1">
      <alignment horizontal="left" vertical="center"/>
    </xf>
    <xf numFmtId="0" fontId="24" fillId="5" borderId="29" xfId="10" applyFont="1" applyFill="1" applyBorder="1" applyAlignment="1" applyProtection="1">
      <alignment horizontal="left" vertical="center"/>
      <protection locked="0"/>
    </xf>
    <xf numFmtId="180" fontId="24" fillId="2" borderId="20" xfId="10" applyNumberFormat="1" applyFont="1" applyFill="1" applyBorder="1" applyAlignment="1">
      <alignment horizontal="center" vertical="center"/>
    </xf>
    <xf numFmtId="180" fontId="24" fillId="2" borderId="80" xfId="10" applyNumberFormat="1" applyFont="1" applyFill="1" applyBorder="1" applyAlignment="1">
      <alignment horizontal="center" vertical="center"/>
    </xf>
    <xf numFmtId="180" fontId="24" fillId="2" borderId="81" xfId="10" applyNumberFormat="1" applyFont="1" applyFill="1" applyBorder="1" applyAlignment="1">
      <alignment horizontal="center" vertical="center"/>
    </xf>
    <xf numFmtId="180" fontId="24" fillId="2" borderId="115" xfId="10" applyNumberFormat="1" applyFont="1" applyFill="1" applyBorder="1" applyAlignment="1">
      <alignment horizontal="center" vertical="center"/>
    </xf>
    <xf numFmtId="0" fontId="24" fillId="2" borderId="17" xfId="10" applyFont="1" applyFill="1" applyBorder="1" applyAlignment="1">
      <alignment horizontal="center" vertical="center"/>
    </xf>
    <xf numFmtId="0" fontId="24" fillId="2" borderId="1" xfId="10" applyFont="1" applyFill="1" applyBorder="1" applyAlignment="1">
      <alignment horizontal="center" vertical="center"/>
    </xf>
    <xf numFmtId="0" fontId="24" fillId="0" borderId="2" xfId="10" applyFont="1" applyBorder="1" applyAlignment="1">
      <alignment horizontal="left" vertical="center"/>
    </xf>
    <xf numFmtId="0" fontId="24" fillId="0" borderId="8" xfId="10" applyFont="1" applyBorder="1" applyAlignment="1">
      <alignment horizontal="left" vertical="center"/>
    </xf>
    <xf numFmtId="0" fontId="24" fillId="0" borderId="25" xfId="10" applyFont="1" applyBorder="1" applyAlignment="1">
      <alignment horizontal="left" vertical="center"/>
    </xf>
    <xf numFmtId="0" fontId="24" fillId="2" borderId="114" xfId="10" applyFont="1" applyFill="1" applyBorder="1" applyAlignment="1">
      <alignment horizontal="center" vertical="center"/>
    </xf>
    <xf numFmtId="0" fontId="24" fillId="2" borderId="19" xfId="10" applyFont="1" applyFill="1" applyBorder="1" applyAlignment="1">
      <alignment horizontal="center" vertical="center"/>
    </xf>
    <xf numFmtId="176" fontId="24" fillId="0" borderId="20" xfId="10" applyNumberFormat="1" applyFont="1" applyBorder="1" applyAlignment="1">
      <alignment horizontal="center" vertical="center"/>
    </xf>
    <xf numFmtId="176" fontId="24" fillId="0" borderId="81" xfId="10" applyNumberFormat="1" applyFont="1" applyBorder="1" applyAlignment="1">
      <alignment horizontal="center" vertical="center"/>
    </xf>
    <xf numFmtId="176" fontId="24" fillId="0" borderId="115" xfId="10" applyNumberFormat="1" applyFont="1" applyBorder="1" applyAlignment="1">
      <alignment horizontal="center" vertical="center"/>
    </xf>
    <xf numFmtId="0" fontId="24" fillId="5" borderId="17" xfId="10" applyFont="1" applyFill="1" applyBorder="1" applyAlignment="1" applyProtection="1">
      <alignment horizontal="left" vertical="center"/>
      <protection locked="0"/>
    </xf>
    <xf numFmtId="0" fontId="24" fillId="5" borderId="1" xfId="10" applyFont="1" applyFill="1" applyBorder="1" applyAlignment="1" applyProtection="1">
      <alignment horizontal="left" vertical="center"/>
      <protection locked="0"/>
    </xf>
    <xf numFmtId="0" fontId="24" fillId="2" borderId="83"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2" xfId="10" applyFont="1" applyFill="1" applyBorder="1" applyAlignment="1">
      <alignment horizontal="center" vertical="center"/>
    </xf>
    <xf numFmtId="0" fontId="24" fillId="2" borderId="13" xfId="10" applyFont="1" applyFill="1" applyBorder="1" applyAlignment="1">
      <alignment horizontal="center" vertical="center"/>
    </xf>
    <xf numFmtId="0" fontId="24" fillId="2" borderId="15" xfId="10" applyFont="1" applyFill="1" applyBorder="1" applyAlignment="1">
      <alignment horizontal="center" vertical="center"/>
    </xf>
    <xf numFmtId="0" fontId="24" fillId="5" borderId="43" xfId="10" applyFont="1" applyFill="1" applyBorder="1" applyAlignment="1" applyProtection="1">
      <alignment horizontal="left" vertical="center"/>
      <protection locked="0"/>
    </xf>
    <xf numFmtId="0" fontId="24" fillId="5" borderId="8" xfId="10" applyFont="1" applyFill="1" applyBorder="1" applyAlignment="1" applyProtection="1">
      <alignment horizontal="left" vertical="center"/>
      <protection locked="0"/>
    </xf>
    <xf numFmtId="0" fontId="24" fillId="5" borderId="16" xfId="10" applyFont="1" applyFill="1" applyBorder="1" applyAlignment="1" applyProtection="1">
      <alignment horizontal="left" vertical="center"/>
      <protection locked="0"/>
    </xf>
    <xf numFmtId="180" fontId="24" fillId="0" borderId="14" xfId="10" applyNumberFormat="1" applyFont="1" applyBorder="1" applyAlignment="1" applyProtection="1">
      <alignment horizontal="center" vertical="center"/>
      <protection locked="0"/>
    </xf>
    <xf numFmtId="180" fontId="24" fillId="0" borderId="51" xfId="10" applyNumberFormat="1" applyFont="1" applyBorder="1" applyAlignment="1" applyProtection="1">
      <alignment horizontal="center" vertical="center"/>
      <protection locked="0"/>
    </xf>
    <xf numFmtId="180" fontId="12" fillId="2" borderId="20" xfId="10" applyNumberFormat="1" applyFont="1" applyFill="1" applyBorder="1" applyAlignment="1">
      <alignment horizontal="left" vertical="center"/>
    </xf>
    <xf numFmtId="180" fontId="12" fillId="2" borderId="81" xfId="10" applyNumberFormat="1" applyFont="1" applyFill="1" applyBorder="1" applyAlignment="1">
      <alignment horizontal="left" vertical="center"/>
    </xf>
    <xf numFmtId="180" fontId="12" fillId="2" borderId="80" xfId="10" applyNumberFormat="1" applyFont="1" applyFill="1" applyBorder="1" applyAlignment="1">
      <alignment horizontal="left" vertical="center"/>
    </xf>
    <xf numFmtId="180" fontId="24" fillId="2" borderId="20" xfId="1" applyNumberFormat="1" applyFont="1" applyFill="1" applyBorder="1" applyAlignment="1" applyProtection="1">
      <alignment horizontal="center" vertical="center"/>
    </xf>
    <xf numFmtId="180" fontId="24" fillId="2" borderId="80" xfId="1" applyNumberFormat="1" applyFont="1" applyFill="1" applyBorder="1" applyAlignment="1" applyProtection="1">
      <alignment horizontal="center" vertical="center"/>
    </xf>
    <xf numFmtId="180" fontId="24" fillId="0" borderId="81" xfId="10" applyNumberFormat="1" applyFont="1" applyBorder="1" applyAlignment="1" applyProtection="1">
      <alignment horizontal="center" vertical="center"/>
      <protection locked="0"/>
    </xf>
    <xf numFmtId="180" fontId="24" fillId="0" borderId="115" xfId="10" applyNumberFormat="1" applyFont="1" applyBorder="1" applyAlignment="1" applyProtection="1">
      <alignment horizontal="center" vertical="center"/>
      <protection locked="0"/>
    </xf>
    <xf numFmtId="0" fontId="24" fillId="2" borderId="80" xfId="10" applyFont="1" applyFill="1" applyBorder="1" applyAlignment="1">
      <alignment horizontal="center" vertical="center"/>
    </xf>
    <xf numFmtId="0" fontId="24" fillId="0" borderId="2" xfId="10" applyFont="1" applyBorder="1" applyAlignment="1" applyProtection="1">
      <alignment horizontal="center" vertical="center"/>
      <protection locked="0"/>
    </xf>
    <xf numFmtId="0" fontId="24" fillId="0" borderId="8" xfId="10" applyFont="1" applyBorder="1" applyAlignment="1" applyProtection="1">
      <alignment horizontal="center" vertical="center"/>
      <protection locked="0"/>
    </xf>
    <xf numFmtId="0" fontId="24" fillId="0" borderId="25" xfId="10" applyFont="1" applyBorder="1" applyAlignment="1" applyProtection="1">
      <alignment horizontal="center" vertical="center"/>
      <protection locked="0"/>
    </xf>
    <xf numFmtId="176" fontId="24" fillId="0" borderId="20" xfId="10" applyNumberFormat="1" applyFont="1" applyBorder="1" applyAlignment="1" applyProtection="1">
      <alignment horizontal="center" vertical="center"/>
      <protection locked="0"/>
    </xf>
    <xf numFmtId="176" fontId="24" fillId="0" borderId="81" xfId="10" applyNumberFormat="1" applyFont="1" applyBorder="1" applyAlignment="1" applyProtection="1">
      <alignment horizontal="center" vertical="center"/>
      <protection locked="0"/>
    </xf>
    <xf numFmtId="176" fontId="24" fillId="0" borderId="115" xfId="10" applyNumberFormat="1" applyFont="1" applyBorder="1" applyAlignment="1" applyProtection="1">
      <alignment horizontal="center" vertical="center"/>
      <protection locked="0"/>
    </xf>
    <xf numFmtId="0" fontId="0" fillId="0" borderId="13" xfId="10" applyFont="1" applyBorder="1" applyAlignment="1">
      <alignment horizontal="center" vertical="center"/>
    </xf>
    <xf numFmtId="0" fontId="4" fillId="0" borderId="13" xfId="10" applyBorder="1" applyAlignment="1">
      <alignment horizontal="center" vertical="center"/>
    </xf>
    <xf numFmtId="0" fontId="0" fillId="0" borderId="2" xfId="10" applyFont="1" applyBorder="1" applyAlignment="1">
      <alignment horizontal="center" vertical="center"/>
    </xf>
    <xf numFmtId="0" fontId="0" fillId="0" borderId="16" xfId="10" applyFont="1" applyBorder="1" applyAlignment="1">
      <alignment horizontal="center" vertical="center"/>
    </xf>
    <xf numFmtId="0" fontId="0" fillId="0" borderId="13" xfId="10" applyFont="1" applyBorder="1" applyAlignment="1">
      <alignment horizontal="center" vertical="center" shrinkToFit="1"/>
    </xf>
    <xf numFmtId="0" fontId="4" fillId="0" borderId="13" xfId="10" applyBorder="1" applyAlignment="1">
      <alignment horizontal="center" vertical="center" shrinkToFit="1"/>
    </xf>
    <xf numFmtId="0" fontId="0" fillId="2" borderId="119" xfId="10" applyFont="1" applyFill="1" applyBorder="1" applyAlignment="1">
      <alignment horizontal="center" vertical="center"/>
    </xf>
    <xf numFmtId="0" fontId="4" fillId="2" borderId="119" xfId="10" applyFill="1" applyBorder="1" applyAlignment="1">
      <alignment horizontal="center" vertical="center"/>
    </xf>
    <xf numFmtId="0" fontId="16" fillId="0" borderId="122" xfId="7" applyFont="1" applyBorder="1" applyAlignment="1">
      <alignment horizontal="center" vertical="center" wrapText="1" shrinkToFit="1"/>
    </xf>
    <xf numFmtId="0" fontId="16" fillId="0" borderId="121" xfId="7" applyFont="1" applyBorder="1" applyAlignment="1">
      <alignment horizontal="center" vertical="center" wrapText="1" shrinkToFit="1"/>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10" fillId="2" borderId="95" xfId="7" applyNumberFormat="1" applyFont="1" applyFill="1" applyBorder="1" applyAlignment="1">
      <alignment horizontal="center" vertical="center" wrapText="1" shrinkToFit="1"/>
    </xf>
    <xf numFmtId="49" fontId="10"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1" fillId="0" borderId="2" xfId="7" applyFont="1" applyBorder="1" applyAlignment="1" applyProtection="1">
      <alignment horizontal="center" vertical="center"/>
      <protection locked="0"/>
    </xf>
    <xf numFmtId="0" fontId="11" fillId="0" borderId="53" xfId="7" applyFont="1" applyBorder="1" applyAlignment="1" applyProtection="1">
      <alignment horizontal="center" vertical="center"/>
      <protection locked="0"/>
    </xf>
    <xf numFmtId="176" fontId="26" fillId="0" borderId="32" xfId="7" applyNumberFormat="1" applyFont="1" applyBorder="1" applyAlignment="1" applyProtection="1">
      <alignment horizontal="center" vertical="center" shrinkToFit="1"/>
      <protection locked="0"/>
    </xf>
    <xf numFmtId="176" fontId="26" fillId="0" borderId="53" xfId="7" applyNumberFormat="1" applyFont="1" applyBorder="1" applyAlignment="1" applyProtection="1">
      <alignment horizontal="center" vertical="center" shrinkToFit="1"/>
      <protection locked="0"/>
    </xf>
    <xf numFmtId="0" fontId="16" fillId="0" borderId="32" xfId="7" applyFont="1" applyBorder="1" applyAlignment="1" applyProtection="1">
      <alignment horizontal="left" vertical="center" shrinkToFit="1"/>
      <protection locked="0"/>
    </xf>
    <xf numFmtId="0" fontId="16" fillId="0" borderId="53" xfId="7" applyFont="1" applyBorder="1" applyAlignment="1" applyProtection="1">
      <alignment horizontal="left" vertical="center" shrinkToFit="1"/>
      <protection locked="0"/>
    </xf>
    <xf numFmtId="49" fontId="11" fillId="2" borderId="60" xfId="7" applyNumberFormat="1" applyFont="1" applyFill="1" applyBorder="1" applyAlignment="1">
      <alignment horizontal="center" vertical="center"/>
    </xf>
    <xf numFmtId="49" fontId="11" fillId="2" borderId="4" xfId="7" applyNumberFormat="1" applyFont="1" applyFill="1" applyBorder="1" applyAlignment="1">
      <alignment horizontal="center" vertical="center"/>
    </xf>
    <xf numFmtId="0" fontId="11" fillId="2" borderId="60" xfId="7" applyFont="1" applyFill="1" applyBorder="1" applyAlignment="1">
      <alignment horizontal="center" vertical="center"/>
    </xf>
    <xf numFmtId="0" fontId="11" fillId="2" borderId="4" xfId="7" applyFont="1" applyFill="1" applyBorder="1" applyAlignment="1">
      <alignment horizontal="center" vertical="center"/>
    </xf>
    <xf numFmtId="0" fontId="11" fillId="2" borderId="55" xfId="7" applyFont="1" applyFill="1" applyBorder="1" applyAlignment="1">
      <alignment horizontal="center" vertical="center"/>
    </xf>
    <xf numFmtId="0" fontId="11" fillId="2" borderId="57" xfId="7" applyFont="1" applyFill="1" applyBorder="1" applyAlignment="1">
      <alignment horizontal="center" vertical="center"/>
    </xf>
    <xf numFmtId="0" fontId="4" fillId="2" borderId="0" xfId="7" applyFill="1" applyAlignment="1">
      <alignment horizontal="center" vertical="center" shrinkToFit="1"/>
    </xf>
    <xf numFmtId="49" fontId="11" fillId="2" borderId="0" xfId="7" applyNumberFormat="1" applyFont="1" applyFill="1" applyAlignment="1">
      <alignment horizontal="center" vertical="center"/>
    </xf>
    <xf numFmtId="0" fontId="19" fillId="2" borderId="0" xfId="7" applyFont="1" applyFill="1" applyAlignment="1">
      <alignment horizontal="center" vertical="center"/>
    </xf>
    <xf numFmtId="0" fontId="10" fillId="2" borderId="0" xfId="7" applyFont="1" applyFill="1" applyAlignment="1">
      <alignment horizontal="right" vertical="center"/>
    </xf>
    <xf numFmtId="0" fontId="11" fillId="2" borderId="0" xfId="7" applyFont="1" applyFill="1" applyAlignment="1">
      <alignment horizontal="center" vertical="center"/>
    </xf>
    <xf numFmtId="0" fontId="11" fillId="2" borderId="3" xfId="7" applyFont="1" applyFill="1" applyBorder="1" applyAlignment="1">
      <alignment horizontal="center" vertical="center"/>
    </xf>
    <xf numFmtId="0" fontId="11" fillId="2" borderId="13" xfId="7" applyFont="1" applyFill="1" applyBorder="1" applyAlignment="1">
      <alignment horizontal="center" vertical="center"/>
    </xf>
    <xf numFmtId="49" fontId="11" fillId="2" borderId="52" xfId="7" applyNumberFormat="1" applyFont="1" applyFill="1" applyBorder="1" applyAlignment="1">
      <alignment horizontal="center" vertical="center"/>
    </xf>
    <xf numFmtId="49" fontId="11" fillId="2" borderId="59" xfId="7" applyNumberFormat="1" applyFont="1" applyFill="1" applyBorder="1" applyAlignment="1">
      <alignment horizontal="center" vertical="center"/>
    </xf>
    <xf numFmtId="49" fontId="11" fillId="2" borderId="9" xfId="7" applyNumberFormat="1" applyFont="1" applyFill="1" applyBorder="1" applyAlignment="1">
      <alignment horizontal="center" vertical="center"/>
    </xf>
    <xf numFmtId="49" fontId="11" fillId="2" borderId="61" xfId="7" applyNumberFormat="1" applyFont="1" applyFill="1" applyBorder="1" applyAlignment="1">
      <alignment horizontal="center" vertical="center"/>
    </xf>
    <xf numFmtId="49" fontId="11" fillId="2" borderId="55" xfId="7" applyNumberFormat="1" applyFont="1" applyFill="1" applyBorder="1" applyAlignment="1">
      <alignment horizontal="center" vertical="center"/>
    </xf>
    <xf numFmtId="49" fontId="11" fillId="2" borderId="57" xfId="7" applyNumberFormat="1" applyFont="1" applyFill="1" applyBorder="1" applyAlignment="1">
      <alignment horizontal="center" vertical="center"/>
    </xf>
    <xf numFmtId="0" fontId="90" fillId="0" borderId="2" xfId="11" applyFont="1" applyBorder="1" applyAlignment="1">
      <alignment horizontal="center" vertical="center"/>
    </xf>
    <xf numFmtId="0" fontId="90" fillId="0" borderId="16" xfId="11" applyFont="1" applyBorder="1" applyAlignment="1">
      <alignment horizontal="center" vertical="center"/>
    </xf>
    <xf numFmtId="0" fontId="2" fillId="0" borderId="0" xfId="11" applyAlignment="1">
      <alignment horizontal="center" vertical="center"/>
    </xf>
    <xf numFmtId="180" fontId="89" fillId="0" borderId="2" xfId="11" applyNumberFormat="1" applyFont="1" applyBorder="1" applyAlignment="1">
      <alignment horizontal="center" vertical="center" shrinkToFit="1"/>
    </xf>
    <xf numFmtId="180" fontId="89" fillId="0" borderId="16" xfId="11" applyNumberFormat="1" applyFont="1" applyBorder="1" applyAlignment="1">
      <alignment horizontal="center" vertical="center" shrinkToFit="1"/>
    </xf>
    <xf numFmtId="0" fontId="95" fillId="0" borderId="2" xfId="11" applyFont="1" applyBorder="1" applyAlignment="1">
      <alignment horizontal="center" vertical="center"/>
    </xf>
    <xf numFmtId="0" fontId="95" fillId="0" borderId="8" xfId="11" applyFont="1" applyBorder="1" applyAlignment="1">
      <alignment horizontal="center" vertical="center"/>
    </xf>
    <xf numFmtId="14" fontId="88" fillId="0" borderId="2" xfId="11" applyNumberFormat="1" applyFont="1" applyBorder="1" applyAlignment="1">
      <alignment horizontal="center" vertical="center"/>
    </xf>
    <xf numFmtId="14" fontId="91" fillId="0" borderId="8" xfId="11" applyNumberFormat="1" applyFont="1" applyBorder="1" applyAlignment="1">
      <alignment horizontal="center" vertical="center"/>
    </xf>
    <xf numFmtId="14" fontId="91" fillId="0" borderId="16" xfId="11" applyNumberFormat="1" applyFont="1" applyBorder="1" applyAlignment="1">
      <alignment horizontal="center" vertical="center"/>
    </xf>
    <xf numFmtId="180" fontId="2" fillId="0" borderId="2" xfId="11" applyNumberFormat="1" applyBorder="1" applyAlignment="1">
      <alignment horizontal="left" vertical="center" wrapText="1"/>
    </xf>
    <xf numFmtId="180" fontId="2" fillId="0" borderId="8" xfId="11" applyNumberFormat="1" applyBorder="1" applyAlignment="1">
      <alignment horizontal="left" vertical="center" wrapText="1"/>
    </xf>
    <xf numFmtId="180" fontId="2" fillId="0" borderId="16" xfId="11" applyNumberFormat="1" applyBorder="1" applyAlignment="1">
      <alignment horizontal="left" vertical="center" wrapText="1"/>
    </xf>
    <xf numFmtId="0" fontId="2" fillId="0" borderId="1" xfId="11" applyBorder="1" applyAlignment="1">
      <alignment horizontal="left" vertical="center"/>
    </xf>
    <xf numFmtId="0" fontId="84" fillId="0" borderId="9" xfId="11" applyFont="1" applyBorder="1" applyAlignment="1">
      <alignment horizontal="center" vertical="top"/>
    </xf>
    <xf numFmtId="0" fontId="2" fillId="0" borderId="22" xfId="11" applyBorder="1">
      <alignment vertical="center"/>
    </xf>
    <xf numFmtId="0" fontId="2" fillId="0" borderId="7" xfId="11" applyBorder="1">
      <alignment vertical="center"/>
    </xf>
    <xf numFmtId="0" fontId="84" fillId="0" borderId="52" xfId="11" applyFont="1" applyBorder="1" applyAlignment="1">
      <alignment horizontal="center" vertical="center"/>
    </xf>
    <xf numFmtId="0" fontId="89" fillId="0" borderId="54" xfId="11" applyFont="1" applyBorder="1" applyAlignment="1">
      <alignment horizontal="center" vertical="center"/>
    </xf>
    <xf numFmtId="0" fontId="89" fillId="0" borderId="56" xfId="11" applyFont="1" applyBorder="1" applyAlignment="1">
      <alignment horizontal="center" vertical="center"/>
    </xf>
    <xf numFmtId="0" fontId="89" fillId="0" borderId="9" xfId="11" applyFont="1" applyBorder="1" applyAlignment="1">
      <alignment horizontal="center" vertical="center"/>
    </xf>
    <xf numFmtId="0" fontId="89" fillId="0" borderId="22" xfId="11" applyFont="1" applyBorder="1" applyAlignment="1">
      <alignment horizontal="center" vertical="center"/>
    </xf>
    <xf numFmtId="0" fontId="89" fillId="0" borderId="7" xfId="11" applyFont="1" applyBorder="1" applyAlignment="1">
      <alignment horizontal="center" vertical="center"/>
    </xf>
    <xf numFmtId="180" fontId="88" fillId="0" borderId="2" xfId="11" applyNumberFormat="1" applyFont="1" applyBorder="1" applyAlignment="1">
      <alignment horizontal="center" vertical="center"/>
    </xf>
    <xf numFmtId="180" fontId="88" fillId="0" borderId="8" xfId="11" applyNumberFormat="1" applyFont="1" applyBorder="1" applyAlignment="1">
      <alignment horizontal="center" vertical="center"/>
    </xf>
    <xf numFmtId="180" fontId="88" fillId="0" borderId="16" xfId="11" applyNumberFormat="1" applyFont="1" applyBorder="1" applyAlignment="1">
      <alignment horizontal="center" vertical="center"/>
    </xf>
    <xf numFmtId="0" fontId="2" fillId="0" borderId="52" xfId="11" applyBorder="1" applyAlignment="1">
      <alignment horizontal="center" vertical="center"/>
    </xf>
    <xf numFmtId="0" fontId="2" fillId="0" borderId="56" xfId="11" applyBorder="1" applyAlignment="1">
      <alignment horizontal="center" vertical="center"/>
    </xf>
    <xf numFmtId="0" fontId="2" fillId="0" borderId="9" xfId="11" applyBorder="1" applyAlignment="1">
      <alignment horizontal="center" vertical="center"/>
    </xf>
    <xf numFmtId="0" fontId="2" fillId="0" borderId="7" xfId="11" applyBorder="1" applyAlignment="1">
      <alignment horizontal="center" vertical="center"/>
    </xf>
    <xf numFmtId="0" fontId="2" fillId="0" borderId="52" xfId="11" applyBorder="1" applyAlignment="1">
      <alignment horizontal="center"/>
    </xf>
    <xf numFmtId="0" fontId="2" fillId="0" borderId="54" xfId="11" applyBorder="1" applyAlignment="1">
      <alignment horizontal="center"/>
    </xf>
    <xf numFmtId="0" fontId="2" fillId="0" borderId="56" xfId="11" applyBorder="1" applyAlignment="1">
      <alignment horizontal="center"/>
    </xf>
    <xf numFmtId="0" fontId="2" fillId="0" borderId="54" xfId="11" applyBorder="1" applyAlignment="1">
      <alignment horizontal="center" vertical="center"/>
    </xf>
    <xf numFmtId="0" fontId="2" fillId="0" borderId="22" xfId="11" applyBorder="1" applyAlignment="1">
      <alignment horizontal="center" vertical="center"/>
    </xf>
    <xf numFmtId="180" fontId="88" fillId="0" borderId="1" xfId="11" applyNumberFormat="1" applyFont="1" applyBorder="1" applyAlignment="1">
      <alignment horizontal="left" vertical="center"/>
    </xf>
    <xf numFmtId="180" fontId="2" fillId="0" borderId="1" xfId="11" applyNumberFormat="1" applyBorder="1" applyAlignment="1">
      <alignment horizontal="left" vertical="center"/>
    </xf>
    <xf numFmtId="180" fontId="88" fillId="0" borderId="1" xfId="11" applyNumberFormat="1" applyFont="1" applyBorder="1" applyAlignment="1">
      <alignment horizontal="center" vertical="center"/>
    </xf>
    <xf numFmtId="0" fontId="81" fillId="6" borderId="0" xfId="11" applyFont="1" applyFill="1" applyAlignment="1">
      <alignment horizontal="distributed" vertical="center" justifyLastLine="1"/>
    </xf>
    <xf numFmtId="0" fontId="86" fillId="0" borderId="0" xfId="11" applyFont="1" applyAlignment="1">
      <alignment horizontal="center" vertical="center"/>
    </xf>
    <xf numFmtId="180" fontId="87" fillId="0" borderId="1" xfId="11" applyNumberFormat="1" applyFont="1" applyBorder="1" applyAlignment="1">
      <alignment horizontal="center" vertical="center"/>
    </xf>
    <xf numFmtId="180" fontId="81" fillId="0" borderId="1" xfId="11" applyNumberFormat="1" applyFont="1" applyBorder="1" applyAlignment="1">
      <alignment horizontal="center" vertical="center"/>
    </xf>
    <xf numFmtId="0" fontId="85" fillId="0" borderId="0" xfId="11" applyFont="1" applyAlignment="1">
      <alignment horizontal="center" vertical="center"/>
    </xf>
  </cellXfs>
  <cellStyles count="13">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1" xr:uid="{00000000-0005-0000-0000-000009000000}"/>
    <cellStyle name="標準 7" xfId="12" xr:uid="{48F5CF78-49FF-0644-A327-82C239C51860}"/>
    <cellStyle name="標準_Book2" xfId="10" xr:uid="{00000000-0005-0000-0000-00000A000000}"/>
    <cellStyle name="標準_H16追加登録中京男秋" xfId="9" xr:uid="{00000000-0005-0000-0000-00000B000000}"/>
  </cellStyles>
  <dxfs count="58">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215900</xdr:rowOff>
    </xdr:from>
    <xdr:to>
      <xdr:col>10</xdr:col>
      <xdr:colOff>376776</xdr:colOff>
      <xdr:row>57</xdr:row>
      <xdr:rowOff>88900</xdr:rowOff>
    </xdr:to>
    <xdr:pic>
      <xdr:nvPicPr>
        <xdr:cNvPr id="3" name="図 2">
          <a:extLst>
            <a:ext uri="{FF2B5EF4-FFF2-40B4-BE49-F238E27FC236}">
              <a16:creationId xmlns:a16="http://schemas.microsoft.com/office/drawing/2014/main" id="{1AC2D685-A94C-9496-A3C4-EAF2134B7518}"/>
            </a:ext>
          </a:extLst>
        </xdr:cNvPr>
        <xdr:cNvPicPr>
          <a:picLocks noChangeAspect="1"/>
        </xdr:cNvPicPr>
      </xdr:nvPicPr>
      <xdr:blipFill>
        <a:blip xmlns:r="http://schemas.openxmlformats.org/officeDocument/2006/relationships" r:embed="rId1"/>
        <a:stretch>
          <a:fillRect/>
        </a:stretch>
      </xdr:blipFill>
      <xdr:spPr>
        <a:xfrm>
          <a:off x="0" y="215900"/>
          <a:ext cx="7107776" cy="10058400"/>
        </a:xfrm>
        <a:prstGeom prst="rect">
          <a:avLst/>
        </a:prstGeom>
      </xdr:spPr>
    </xdr:pic>
    <xdr:clientData/>
  </xdr:twoCellAnchor>
  <xdr:twoCellAnchor editAs="oneCell">
    <xdr:from>
      <xdr:col>0</xdr:col>
      <xdr:colOff>0</xdr:colOff>
      <xdr:row>57</xdr:row>
      <xdr:rowOff>88900</xdr:rowOff>
    </xdr:from>
    <xdr:to>
      <xdr:col>10</xdr:col>
      <xdr:colOff>376776</xdr:colOff>
      <xdr:row>114</xdr:row>
      <xdr:rowOff>12700</xdr:rowOff>
    </xdr:to>
    <xdr:pic>
      <xdr:nvPicPr>
        <xdr:cNvPr id="5" name="図 4">
          <a:extLst>
            <a:ext uri="{FF2B5EF4-FFF2-40B4-BE49-F238E27FC236}">
              <a16:creationId xmlns:a16="http://schemas.microsoft.com/office/drawing/2014/main" id="{D67871CA-2FF8-C309-65E1-C1D3048A4399}"/>
            </a:ext>
          </a:extLst>
        </xdr:cNvPr>
        <xdr:cNvPicPr>
          <a:picLocks noChangeAspect="1"/>
        </xdr:cNvPicPr>
      </xdr:nvPicPr>
      <xdr:blipFill>
        <a:blip xmlns:r="http://schemas.openxmlformats.org/officeDocument/2006/relationships" r:embed="rId2"/>
        <a:stretch>
          <a:fillRect/>
        </a:stretch>
      </xdr:blipFill>
      <xdr:spPr>
        <a:xfrm>
          <a:off x="0" y="10274300"/>
          <a:ext cx="7107776" cy="10058400"/>
        </a:xfrm>
        <a:prstGeom prst="rect">
          <a:avLst/>
        </a:prstGeom>
      </xdr:spPr>
    </xdr:pic>
    <xdr:clientData/>
  </xdr:twoCellAnchor>
  <xdr:twoCellAnchor editAs="oneCell">
    <xdr:from>
      <xdr:col>0</xdr:col>
      <xdr:colOff>0</xdr:colOff>
      <xdr:row>113</xdr:row>
      <xdr:rowOff>152400</xdr:rowOff>
    </xdr:from>
    <xdr:to>
      <xdr:col>10</xdr:col>
      <xdr:colOff>376776</xdr:colOff>
      <xdr:row>170</xdr:row>
      <xdr:rowOff>76200</xdr:rowOff>
    </xdr:to>
    <xdr:pic>
      <xdr:nvPicPr>
        <xdr:cNvPr id="7" name="図 6">
          <a:extLst>
            <a:ext uri="{FF2B5EF4-FFF2-40B4-BE49-F238E27FC236}">
              <a16:creationId xmlns:a16="http://schemas.microsoft.com/office/drawing/2014/main" id="{E2609937-C0B0-C268-1882-C19343E7896E}"/>
            </a:ext>
          </a:extLst>
        </xdr:cNvPr>
        <xdr:cNvPicPr>
          <a:picLocks noChangeAspect="1"/>
        </xdr:cNvPicPr>
      </xdr:nvPicPr>
      <xdr:blipFill>
        <a:blip xmlns:r="http://schemas.openxmlformats.org/officeDocument/2006/relationships" r:embed="rId3"/>
        <a:stretch>
          <a:fillRect/>
        </a:stretch>
      </xdr:blipFill>
      <xdr:spPr>
        <a:xfrm>
          <a:off x="0" y="20294600"/>
          <a:ext cx="710777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5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243418</xdr:colOff>
      <xdr:row>2</xdr:row>
      <xdr:rowOff>133568</xdr:rowOff>
    </xdr:from>
    <xdr:ext cx="3257551" cy="2659702"/>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flipH="1">
          <a:off x="6187018" y="5018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editAs="oneCell">
        <xdr:from>
          <xdr:col>0</xdr:col>
          <xdr:colOff>38100</xdr:colOff>
          <xdr:row>48</xdr:row>
          <xdr:rowOff>38100</xdr:rowOff>
        </xdr:from>
        <xdr:to>
          <xdr:col>0</xdr:col>
          <xdr:colOff>628650</xdr:colOff>
          <xdr:row>52</xdr:row>
          <xdr:rowOff>114300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500-000001C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19</xdr:col>
      <xdr:colOff>243418</xdr:colOff>
      <xdr:row>2</xdr:row>
      <xdr:rowOff>133568</xdr:rowOff>
    </xdr:from>
    <xdr:ext cx="3257551" cy="2659702"/>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flipH="1">
          <a:off x="8225368" y="5145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xdr:from>
          <xdr:col>8</xdr:col>
          <xdr:colOff>38100</xdr:colOff>
          <xdr:row>66</xdr:row>
          <xdr:rowOff>0</xdr:rowOff>
        </xdr:from>
        <xdr:to>
          <xdr:col>9</xdr:col>
          <xdr:colOff>19050</xdr:colOff>
          <xdr:row>70</xdr:row>
          <xdr:rowOff>171450</xdr:rowOff>
        </xdr:to>
        <xdr:sp macro="" textlink="">
          <xdr:nvSpPr>
            <xdr:cNvPr id="68610" name="Object 2" hidden="1">
              <a:extLst>
                <a:ext uri="{63B3BB69-23CF-44E3-9099-C40C66FF867C}">
                  <a14:compatExt spid="_x0000_s68610"/>
                </a:ext>
                <a:ext uri="{FF2B5EF4-FFF2-40B4-BE49-F238E27FC236}">
                  <a16:creationId xmlns:a16="http://schemas.microsoft.com/office/drawing/2014/main" id="{00000000-0008-0000-1600-0000020C01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10</xdr:col>
      <xdr:colOff>123825</xdr:colOff>
      <xdr:row>46</xdr:row>
      <xdr:rowOff>0</xdr:rowOff>
    </xdr:from>
    <xdr:ext cx="21021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6473825" y="6057900"/>
          <a:ext cx="2102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CC5BA261-EB8C-0046-B874-287FCCF8F409}">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E82815E6-05B5-6E47-A121-38B9C6562B65}">
    <text>半角カタカナで入力してください．
例：
○ｵｵｻｶｵｵﾀﾆﾀﾞｲｶﾞｸ
☓オオサカオオタニダイガク</text>
  </threadedComment>
  <threadedComment ref="D17" dT="2023-02-15T23:24:50.17" personId="{E1D4CACE-AD58-2041-82FC-B47B366F5E0F}" id="{8CF8DA2D-9D7F-3046-8E2E-DA92DA808293}">
    <text>半角数字で入力してください．
例：
○1993
☓１９９３
☓平成５年</text>
  </threadedComment>
  <threadedComment ref="D18" dT="2023-02-15T23:25:56.36" personId="{E1D4CACE-AD58-2041-82FC-B47B366F5E0F}" id="{2D02247B-A576-354E-B98F-420F1700C31F}">
    <text>都・道・府・県については，右のプルダウンメニューから選択してください．
例：
○大阪
☓大阪府</text>
  </threadedComment>
  <threadedComment ref="D20" dT="2023-02-15T23:28:10.72" personId="{E1D4CACE-AD58-2041-82FC-B47B366F5E0F}" id="{58013B79-CEF4-5C44-8B86-626197CCFF67}">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0049A532-E79F-A448-99F5-7B549C489169}">
    <text>主に活動しているキャンパスの住所で，都道府県名の入力は不要です．</text>
  </threadedComment>
  <threadedComment ref="D22" dT="2023-02-15T23:29:47.36" personId="{E1D4CACE-AD58-2041-82FC-B47B366F5E0F}" id="{80DA6236-A0E9-B34E-8DE3-0043B8FF7487}">
    <text>〇〇線●●駅という形で入力してください．
例：
○近鉄長野線滝谷不動駅
☓滝谷不動駅</text>
  </threadedComment>
  <threadedComment ref="D23" dT="2023-02-15T23:33:55.76" personId="{E1D4CACE-AD58-2041-82FC-B47B366F5E0F}" id="{52079239-431F-844A-9FF3-5EFC95F1E5D9}">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AA74F9CA-85F1-7843-A14B-5AAA4657D34E}">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9EAD3E83-D898-3046-8B63-9ACC7E9558CE}">
    <text>半角カタカナで入力してください．
姓と名の間には半角スペースを入れてください．
例：
○ｲｽﾞﾐ ｹﾝｽｹ
☓イズミ ケンスケ</text>
  </threadedComment>
  <threadedComment ref="D27" dT="2023-02-15T23:44:24.74" personId="{E1D4CACE-AD58-2041-82FC-B47B366F5E0F}" id="{9158C112-D739-5241-952D-6311509B4813}">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3FD45BE5-FFE1-7F47-A2CB-C62B90F30DC4}">
    <text>ハイパーリンクは削除してください．
リンクのあるセルで右クリック→ハイパーリンクの削除
で削除できます．</text>
  </threadedComment>
  <threadedComment ref="D29" dT="2023-02-15T23:49:31.83" personId="{E1D4CACE-AD58-2041-82FC-B47B366F5E0F}" id="{CE5C6C06-2A3F-6648-9D67-6276645B354F}">
    <text>半角数字で入力してください．
ハイフンも半角で入力してください．
例：
○090-xxxx-xxxx
☓090xxxxxxxx
☓０９０−ｘｘｘｘーｘｘｘｘ</text>
  </threadedComment>
  <threadedComment ref="D30" dT="2023-02-15T23:50:55.79" personId="{E1D4CACE-AD58-2041-82FC-B47B366F5E0F}" id="{5518A6D0-6CE8-D640-827C-610CA4C5CBEC}">
    <text>〇〇線●●駅という形で入力してください．
例：
○近鉄長野線滝谷不動駅
☓滝谷不動駅</text>
  </threadedComment>
  <threadedComment ref="D31" dT="2023-02-15T23:51:23.02" personId="{E1D4CACE-AD58-2041-82FC-B47B366F5E0F}" id="{F5980B01-1F5B-9D46-BEC8-ABFA8FC9964B}">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050B00D-E675-1F40-8DA4-AEEE1761AD96}">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487FD350-C36A-C848-AD53-1406D8204DE9}">
    <text>半角数字で入力してください．
ハイフンも半角で入力してください．
例：
○06-xxxx-xxxx
☓06xxxxxxxx
☓０６−ｘｘｘｘーｘｘｘｘ</text>
  </threadedComment>
  <threadedComment ref="D34" dT="2023-02-15T23:53:19.02" personId="{E1D4CACE-AD58-2041-82FC-B47B366F5E0F}" id="{1367F026-2A57-4642-99B9-7652E7FE5B74}">
    <text>半角数字で入力してください．
ハイフンも半角で入力してください．
例：
○090-xxxx-xxxx
☓090xxxxxxxx
☓０９０−ｘｘｘｘーｘｘｘｘ</text>
  </threadedComment>
  <threadedComment ref="D35" dT="2023-02-15T23:55:28.06" personId="{E1D4CACE-AD58-2041-82FC-B47B366F5E0F}" id="{9CBE1A5C-B26F-8449-A7F6-3957B9FFB5B6}">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457382F8-8F53-FB4E-8FCF-4DD2D087FAC9}">
    <text>ない場合は空欄で差し支えありません．</text>
  </threadedComment>
  <threadedComment ref="D42" dT="2023-02-15T23:59:29.44" personId="{E1D4CACE-AD58-2041-82FC-B47B366F5E0F}" id="{1D6B1798-7818-2343-AFBA-C1EF97C9DCB0}">
    <text>ない場合は空欄で差し支えありません．</text>
  </threadedComment>
  <threadedComment ref="D43" dT="2023-02-15T23:59:34.55" personId="{E1D4CACE-AD58-2041-82FC-B47B366F5E0F}" id="{244F1EA4-28AD-1046-B401-3FFF3128001D}">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068D3BCB-0B60-4045-B77C-E4200A3EE4D2}">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「都道府県」は省略する。都道府県名は高校の所在地を記載する。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5.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0.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tabSelected="1" workbookViewId="0">
      <selection activeCell="I2" sqref="I2"/>
    </sheetView>
  </sheetViews>
  <sheetFormatPr defaultColWidth="8.75" defaultRowHeight="13.5"/>
  <sheetData>
    <row r="1" spans="1:10" s="321" customFormat="1" ht="18.75">
      <c r="A1" s="323" t="s">
        <v>760</v>
      </c>
      <c r="I1" s="455" t="s">
        <v>766</v>
      </c>
      <c r="J1" s="322"/>
    </row>
  </sheetData>
  <phoneticPr fontId="5"/>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B479F-8A37-4847-B1D3-F6966E12B28F}">
  <sheetPr>
    <tabColor rgb="FFFFFF00"/>
  </sheetPr>
  <dimension ref="A1:M35"/>
  <sheetViews>
    <sheetView zoomScale="90" zoomScaleNormal="90" workbookViewId="0">
      <selection activeCell="K18" sqref="K18"/>
    </sheetView>
  </sheetViews>
  <sheetFormatPr defaultColWidth="12.75" defaultRowHeight="13.5"/>
  <cols>
    <col min="1" max="1" width="4" style="487" bestFit="1" customWidth="1"/>
    <col min="2" max="2" width="11" style="487" customWidth="1"/>
    <col min="3" max="3" width="19.125" style="487" customWidth="1"/>
    <col min="4" max="4" width="3.125" style="487" customWidth="1"/>
    <col min="5" max="5" width="10" style="487" customWidth="1"/>
    <col min="6" max="6" width="17.375" style="487" customWidth="1"/>
    <col min="7" max="7" width="7.5" style="487" customWidth="1"/>
    <col min="8" max="8" width="7.375" style="487" customWidth="1"/>
    <col min="9" max="9" width="9.375" style="487" customWidth="1"/>
    <col min="10" max="10" width="3.625" style="487" customWidth="1"/>
    <col min="11" max="16384" width="12.75" style="487"/>
  </cols>
  <sheetData>
    <row r="1" spans="2:13" ht="17.25">
      <c r="B1" s="1085"/>
      <c r="C1" s="1085"/>
      <c r="D1" s="1085"/>
      <c r="E1" s="1085"/>
      <c r="F1" s="1085"/>
      <c r="G1" s="1085"/>
      <c r="H1" s="1085"/>
      <c r="I1" s="1085"/>
      <c r="J1" s="1085"/>
      <c r="K1" s="485"/>
      <c r="L1" s="485"/>
      <c r="M1" s="485"/>
    </row>
    <row r="2" spans="2:13" ht="17.25">
      <c r="B2" s="485"/>
      <c r="C2" s="486"/>
      <c r="D2" s="486"/>
      <c r="E2" s="485"/>
      <c r="F2" s="485"/>
      <c r="G2" s="485"/>
      <c r="H2" s="485"/>
      <c r="I2" s="485"/>
      <c r="J2" s="485"/>
      <c r="K2" s="485"/>
      <c r="L2" s="64" t="s">
        <v>854</v>
      </c>
      <c r="M2" s="485"/>
    </row>
    <row r="3" spans="2:13" ht="17.25">
      <c r="B3" s="488"/>
      <c r="C3" s="488"/>
      <c r="D3" s="488"/>
      <c r="E3" s="488"/>
      <c r="F3" s="488"/>
      <c r="G3" s="488"/>
      <c r="H3" s="488"/>
      <c r="I3" s="488"/>
      <c r="J3" s="488"/>
      <c r="K3" s="488"/>
      <c r="L3" s="64" t="s">
        <v>855</v>
      </c>
      <c r="M3" s="488"/>
    </row>
    <row r="4" spans="2:13">
      <c r="B4" s="489" t="s">
        <v>792</v>
      </c>
      <c r="C4" s="1086" t="str">
        <f>【入力用】チーム登録!D18&amp;【入力用】チーム登録!E18</f>
        <v>県</v>
      </c>
      <c r="D4" s="490"/>
      <c r="E4" s="490"/>
      <c r="F4" s="490"/>
      <c r="G4" s="490"/>
      <c r="H4" s="491"/>
      <c r="I4" s="491"/>
      <c r="J4" s="491"/>
      <c r="K4" s="491"/>
      <c r="L4" s="64" t="s">
        <v>850</v>
      </c>
      <c r="M4" s="491"/>
    </row>
    <row r="5" spans="2:13">
      <c r="B5" s="492" t="s">
        <v>793</v>
      </c>
      <c r="C5" s="1087"/>
      <c r="D5" s="490"/>
      <c r="E5" s="490"/>
      <c r="F5" s="490"/>
      <c r="G5" s="490"/>
      <c r="H5" s="491"/>
      <c r="I5" s="491"/>
      <c r="J5" s="491"/>
      <c r="K5" s="491"/>
      <c r="L5" s="64" t="s">
        <v>851</v>
      </c>
      <c r="M5" s="491"/>
    </row>
    <row r="6" spans="2:13">
      <c r="B6" s="493" t="s">
        <v>794</v>
      </c>
      <c r="C6" s="494" t="str">
        <f>PHONETIC(【入力用】チーム登録!D15)</f>
        <v/>
      </c>
      <c r="D6" s="490" t="s">
        <v>795</v>
      </c>
      <c r="E6" s="490"/>
      <c r="F6" s="490"/>
      <c r="G6" s="490"/>
      <c r="H6" s="490"/>
      <c r="I6" s="490"/>
      <c r="J6" s="490"/>
      <c r="K6" s="490"/>
      <c r="L6" s="64" t="s">
        <v>852</v>
      </c>
      <c r="M6" s="490"/>
    </row>
    <row r="7" spans="2:13" ht="24.75" customHeight="1">
      <c r="B7" s="493" t="s">
        <v>796</v>
      </c>
      <c r="C7" s="495">
        <f>【入力用】チーム登録!D14</f>
        <v>0</v>
      </c>
      <c r="D7" s="490"/>
      <c r="E7" s="490"/>
      <c r="F7" s="490"/>
      <c r="G7" s="1088" t="s">
        <v>797</v>
      </c>
      <c r="H7" s="1089"/>
      <c r="I7" s="1090"/>
      <c r="J7" s="1091"/>
      <c r="K7" s="490"/>
      <c r="L7" s="64" t="s">
        <v>853</v>
      </c>
      <c r="M7" s="490"/>
    </row>
    <row r="8" spans="2:13" ht="24.75" customHeight="1">
      <c r="B8" s="496" t="s">
        <v>798</v>
      </c>
      <c r="C8" s="494">
        <f>【入力用】チーム登録!D24</f>
        <v>0</v>
      </c>
      <c r="D8" s="497"/>
      <c r="E8" s="497"/>
      <c r="F8" s="497"/>
      <c r="G8" s="483" t="s">
        <v>819</v>
      </c>
      <c r="H8" s="1092"/>
      <c r="I8" s="1093"/>
      <c r="J8" s="1094"/>
      <c r="K8" s="498"/>
      <c r="L8" s="498"/>
      <c r="M8" s="490"/>
    </row>
    <row r="9" spans="2:13" ht="24.75" customHeight="1">
      <c r="B9" s="496" t="s">
        <v>800</v>
      </c>
      <c r="C9" s="494">
        <f>【入力用】個人登録!E10</f>
        <v>0</v>
      </c>
      <c r="D9" s="496">
        <v>30</v>
      </c>
      <c r="E9" s="496" t="s">
        <v>801</v>
      </c>
      <c r="F9" s="499">
        <f>【入力用】個人登録!E13</f>
        <v>0</v>
      </c>
      <c r="G9" s="1095" t="s">
        <v>15</v>
      </c>
      <c r="H9" s="1096"/>
      <c r="I9" s="1096"/>
      <c r="J9" s="1097"/>
      <c r="K9" s="498"/>
      <c r="L9" s="498"/>
      <c r="M9" s="490"/>
    </row>
    <row r="10" spans="2:13" ht="24.75" customHeight="1">
      <c r="B10" s="496" t="s">
        <v>802</v>
      </c>
      <c r="C10" s="494">
        <f>【入力用】個人登録!E11</f>
        <v>0</v>
      </c>
      <c r="D10" s="496">
        <v>31</v>
      </c>
      <c r="E10" s="496" t="s">
        <v>803</v>
      </c>
      <c r="F10" s="500">
        <f>【入力用】チーム登録!D35</f>
        <v>0</v>
      </c>
      <c r="G10" s="1098"/>
      <c r="H10" s="1099"/>
      <c r="I10" s="1099"/>
      <c r="J10" s="1100"/>
      <c r="K10" s="498"/>
      <c r="L10" s="498"/>
      <c r="M10" s="491"/>
    </row>
    <row r="11" spans="2:13" ht="24.75" customHeight="1">
      <c r="B11" s="496" t="s">
        <v>802</v>
      </c>
      <c r="C11" s="494">
        <f>【入力用】個人登録!E12</f>
        <v>0</v>
      </c>
      <c r="D11" s="496">
        <v>32</v>
      </c>
      <c r="E11" s="1101" t="s">
        <v>804</v>
      </c>
      <c r="F11" s="1102"/>
      <c r="G11" s="1103" t="s">
        <v>856</v>
      </c>
      <c r="H11" s="1104"/>
      <c r="I11" s="1104"/>
      <c r="J11" s="1105"/>
      <c r="K11" s="498"/>
      <c r="L11" s="498"/>
      <c r="M11" s="490"/>
    </row>
    <row r="12" spans="2:13" ht="20.25" customHeight="1">
      <c r="B12" s="491"/>
      <c r="C12" s="491"/>
      <c r="D12" s="490"/>
      <c r="E12" s="501"/>
      <c r="F12" s="501"/>
      <c r="G12" s="502"/>
      <c r="H12" s="502"/>
      <c r="I12" s="502"/>
      <c r="J12" s="502"/>
      <c r="K12" s="498"/>
      <c r="L12" s="498"/>
      <c r="M12" s="490"/>
    </row>
    <row r="13" spans="2:13" ht="13.5" customHeight="1">
      <c r="B13" s="503" t="s">
        <v>805</v>
      </c>
      <c r="C13" s="490"/>
      <c r="D13" s="490"/>
      <c r="E13" s="490"/>
      <c r="F13" s="490"/>
      <c r="G13" s="490"/>
      <c r="H13" s="490"/>
      <c r="I13" s="498"/>
      <c r="J13" s="498"/>
      <c r="K13" s="498"/>
      <c r="L13" s="498"/>
      <c r="M13" s="490"/>
    </row>
    <row r="14" spans="2:13">
      <c r="B14" s="503" t="s">
        <v>806</v>
      </c>
      <c r="C14" s="504"/>
      <c r="D14" s="504"/>
      <c r="E14" s="504"/>
      <c r="F14" s="504"/>
      <c r="G14" s="504"/>
      <c r="H14" s="504"/>
      <c r="I14" s="504"/>
      <c r="J14" s="504"/>
      <c r="K14" s="504"/>
      <c r="L14" s="504"/>
      <c r="M14" s="504"/>
    </row>
    <row r="15" spans="2:13">
      <c r="B15" s="501" t="s">
        <v>807</v>
      </c>
      <c r="C15" s="505"/>
      <c r="D15" s="504"/>
      <c r="E15" s="504"/>
      <c r="F15" s="504"/>
      <c r="G15" s="504"/>
      <c r="H15" s="504"/>
      <c r="I15" s="504"/>
      <c r="J15" s="504"/>
      <c r="K15" s="504"/>
      <c r="L15" s="504"/>
      <c r="M15" s="504"/>
    </row>
    <row r="16" spans="2:13">
      <c r="B16" s="506" t="s">
        <v>808</v>
      </c>
      <c r="C16" s="507"/>
      <c r="D16" s="507"/>
      <c r="E16" s="507"/>
      <c r="F16" s="504"/>
      <c r="G16" s="504"/>
      <c r="H16" s="504"/>
      <c r="I16" s="504"/>
      <c r="J16" s="504"/>
      <c r="K16" s="504"/>
      <c r="L16" s="504"/>
      <c r="M16" s="504"/>
    </row>
    <row r="17" spans="1:13">
      <c r="B17" s="508"/>
      <c r="C17" s="507"/>
      <c r="D17" s="507"/>
      <c r="E17" s="507"/>
      <c r="F17" s="504"/>
      <c r="G17" s="504"/>
      <c r="H17" s="504"/>
      <c r="I17" s="504"/>
      <c r="J17" s="504"/>
      <c r="K17" s="504"/>
      <c r="L17" s="504"/>
      <c r="M17" s="504"/>
    </row>
    <row r="18" spans="1:13">
      <c r="B18" s="509"/>
      <c r="C18" s="510"/>
      <c r="D18" s="510"/>
      <c r="E18" s="511"/>
      <c r="F18" s="512"/>
      <c r="G18" s="512"/>
      <c r="H18" s="512"/>
      <c r="I18" s="512"/>
      <c r="J18" s="512"/>
      <c r="K18" s="512"/>
      <c r="L18" s="512"/>
      <c r="M18" s="512"/>
    </row>
    <row r="19" spans="1:13">
      <c r="B19" s="504"/>
      <c r="C19" s="512"/>
      <c r="D19" s="512"/>
      <c r="E19" s="512"/>
      <c r="F19" s="512"/>
      <c r="G19" s="512"/>
      <c r="H19" s="512"/>
      <c r="I19" s="512"/>
      <c r="J19" s="512"/>
      <c r="K19" s="512"/>
      <c r="L19" s="512"/>
      <c r="M19" s="512"/>
    </row>
    <row r="20" spans="1:13" ht="20.25" customHeight="1">
      <c r="A20" s="487" t="s">
        <v>185</v>
      </c>
      <c r="B20" s="1088" t="s">
        <v>809</v>
      </c>
      <c r="C20" s="1106"/>
      <c r="D20" s="1088" t="s">
        <v>810</v>
      </c>
      <c r="E20" s="1089"/>
      <c r="F20" s="1106"/>
      <c r="G20" s="1088" t="s">
        <v>811</v>
      </c>
      <c r="H20" s="1089"/>
      <c r="I20" s="1089"/>
      <c r="J20" s="1106"/>
      <c r="K20" s="490"/>
      <c r="L20" s="490"/>
      <c r="M20" s="490"/>
    </row>
    <row r="21" spans="1:13" ht="22.9" customHeight="1">
      <c r="A21" s="520"/>
      <c r="B21" s="1107" t="str">
        <f>IF(ISERROR(VLOOKUP(A21,【入力用】個人登録!$D$9:$P$17,2,FALSE)),"",VLOOKUP(A21,【入力用】個人登録!$D$9:$P$17,2,FALSE))&amp;IF(ISERROR(VLOOKUP(A21,【入力用】個人登録!$A$21:$P$50,5,FALSE)),"",VLOOKUP(A21,【入力用】個人登録!$A$21:$P$50,5,FALSE))&amp;IF(ISERROR(VLOOKUP(A21,【入力用】個人登録!$A$59:$P$127,5,FALSE)),"",VLOOKUP(A21,【入力用】個人登録!$A$59:$P$127,5,FALSE))</f>
        <v/>
      </c>
      <c r="C21" s="1108"/>
      <c r="D21" s="1109"/>
      <c r="E21" s="1110"/>
      <c r="F21" s="1111"/>
      <c r="G21" s="1107" t="str">
        <f>IF(ISERROR(VLOOKUP(A21,【入力用】個人登録!$D$9:$P$17,12,FALSE)),"",VLOOKUP(A21,【入力用】個人登録!$D$9:$P$17,12,FALSE))&amp;IF(ISERROR(VLOOKUP(A21,【入力用】個人登録!$A$21:$P$50,16,FALSE)),"",VLOOKUP(A21,【入力用】個人登録!$A$21:$P$50,16,FALSE))&amp;IF(ISERROR(VLOOKUP(A21,【入力用】個人登録!$A$59:$P$127,16,FALSE)),"",VLOOKUP(A21,【入力用】個人登録!$A$59:$P$127,16,FALSE))</f>
        <v/>
      </c>
      <c r="H21" s="1112"/>
      <c r="I21" s="1112"/>
      <c r="J21" s="1108"/>
      <c r="K21" s="490"/>
      <c r="L21" s="490"/>
      <c r="M21" s="490"/>
    </row>
    <row r="22" spans="1:13" ht="24.75" customHeight="1">
      <c r="A22" s="520"/>
      <c r="B22" s="1107" t="str">
        <f>IF(ISERROR(VLOOKUP(A22,【入力用】個人登録!$D$9:$P$17,2,FALSE)),"",VLOOKUP(A22,【入力用】個人登録!$D$9:$P$17,2,FALSE))&amp;IF(ISERROR(VLOOKUP(A22,【入力用】個人登録!$A$21:$P$50,5,FALSE)),"",VLOOKUP(A22,【入力用】個人登録!$A$21:$P$50,5,FALSE))&amp;IF(ISERROR(VLOOKUP(A22,【入力用】個人登録!$A$59:$P$127,5,FALSE)),"",VLOOKUP(A22,【入力用】個人登録!$A$59:$P$127,5,FALSE))</f>
        <v/>
      </c>
      <c r="C22" s="1108"/>
      <c r="D22" s="1109"/>
      <c r="E22" s="1110"/>
      <c r="F22" s="1111"/>
      <c r="G22" s="1107" t="str">
        <f>IF(ISERROR(VLOOKUP(A22,【入力用】個人登録!$D$9:$P$17,12,FALSE)),"",VLOOKUP(A22,【入力用】個人登録!$D$9:$P$17,12,FALSE))&amp;IF(ISERROR(VLOOKUP(A22,【入力用】個人登録!$A$21:$P$50,16,FALSE)),"",VLOOKUP(A22,【入力用】個人登録!$A$21:$P$50,16,FALSE))&amp;IF(ISERROR(VLOOKUP(A22,【入力用】個人登録!$A$59:$P$127,16,FALSE)),"",VLOOKUP(A22,【入力用】個人登録!$A$59:$P$127,16,FALSE))</f>
        <v/>
      </c>
      <c r="H22" s="1112"/>
      <c r="I22" s="1112"/>
      <c r="J22" s="1108"/>
      <c r="K22" s="490"/>
      <c r="L22" s="490"/>
      <c r="M22" s="490"/>
    </row>
    <row r="23" spans="1:13" ht="24.75" customHeight="1">
      <c r="A23" s="520"/>
      <c r="B23" s="1107" t="str">
        <f>IF(ISERROR(VLOOKUP(A23,【入力用】個人登録!$D$9:$P$17,2,FALSE)),"",VLOOKUP(A23,【入力用】個人登録!$D$9:$P$17,2,FALSE))&amp;IF(ISERROR(VLOOKUP(A23,【入力用】個人登録!$A$21:$P$50,5,FALSE)),"",VLOOKUP(A23,【入力用】個人登録!$A$21:$P$50,5,FALSE))&amp;IF(ISERROR(VLOOKUP(A23,【入力用】個人登録!$A$59:$P$127,5,FALSE)),"",VLOOKUP(A23,【入力用】個人登録!$A$59:$P$127,5,FALSE))</f>
        <v/>
      </c>
      <c r="C23" s="1108"/>
      <c r="D23" s="1109"/>
      <c r="E23" s="1110"/>
      <c r="F23" s="1111"/>
      <c r="G23" s="1107" t="str">
        <f>IF(ISERROR(VLOOKUP(A23,【入力用】個人登録!$D$9:$P$17,12,FALSE)),"",VLOOKUP(A23,【入力用】個人登録!$D$9:$P$17,12,FALSE))&amp;IF(ISERROR(VLOOKUP(A23,【入力用】個人登録!$A$21:$P$50,16,FALSE)),"",VLOOKUP(A23,【入力用】個人登録!$A$21:$P$50,16,FALSE))&amp;IF(ISERROR(VLOOKUP(A23,【入力用】個人登録!$A$59:$P$127,16,FALSE)),"",VLOOKUP(A23,【入力用】個人登録!$A$59:$P$127,16,FALSE))</f>
        <v/>
      </c>
      <c r="H23" s="1112"/>
      <c r="I23" s="1112"/>
      <c r="J23" s="1108"/>
      <c r="K23" s="513"/>
      <c r="L23" s="513"/>
      <c r="M23" s="513"/>
    </row>
    <row r="24" spans="1:13" ht="22.9" customHeight="1">
      <c r="A24" s="520"/>
      <c r="B24" s="1107" t="str">
        <f>IF(ISERROR(VLOOKUP(A24,【入力用】個人登録!$D$9:$P$17,2,FALSE)),"",VLOOKUP(A24,【入力用】個人登録!$D$9:$P$17,2,FALSE))&amp;IF(ISERROR(VLOOKUP(A24,【入力用】個人登録!$A$21:$P$50,5,FALSE)),"",VLOOKUP(A24,【入力用】個人登録!$A$21:$P$50,5,FALSE))&amp;IF(ISERROR(VLOOKUP(A24,【入力用】個人登録!$A$59:$P$127,5,FALSE)),"",VLOOKUP(A24,【入力用】個人登録!$A$59:$P$127,5,FALSE))</f>
        <v/>
      </c>
      <c r="C24" s="1108"/>
      <c r="D24" s="1109"/>
      <c r="E24" s="1110"/>
      <c r="F24" s="1111"/>
      <c r="G24" s="1107" t="str">
        <f>IF(ISERROR(VLOOKUP(A24,【入力用】個人登録!$D$9:$P$17,12,FALSE)),"",VLOOKUP(A24,【入力用】個人登録!$D$9:$P$17,12,FALSE))&amp;IF(ISERROR(VLOOKUP(A24,【入力用】個人登録!$A$21:$P$50,16,FALSE)),"",VLOOKUP(A24,【入力用】個人登録!$A$21:$P$50,16,FALSE))&amp;IF(ISERROR(VLOOKUP(A24,【入力用】個人登録!$A$59:$P$127,16,FALSE)),"",VLOOKUP(A24,【入力用】個人登録!$A$59:$P$127,16,FALSE))</f>
        <v/>
      </c>
      <c r="H24" s="1112"/>
      <c r="I24" s="1112"/>
      <c r="J24" s="1108"/>
      <c r="K24" s="490"/>
      <c r="L24" s="490"/>
      <c r="M24" s="490"/>
    </row>
    <row r="25" spans="1:13" ht="24.75" customHeight="1">
      <c r="A25" s="520"/>
      <c r="B25" s="1107" t="str">
        <f>IF(ISERROR(VLOOKUP(A25,【入力用】個人登録!$D$9:$P$17,2,FALSE)),"",VLOOKUP(A25,【入力用】個人登録!$D$9:$P$17,2,FALSE))&amp;IF(ISERROR(VLOOKUP(A25,【入力用】個人登録!$A$21:$P$50,5,FALSE)),"",VLOOKUP(A25,【入力用】個人登録!$A$21:$P$50,5,FALSE))&amp;IF(ISERROR(VLOOKUP(A25,【入力用】個人登録!$A$59:$P$127,5,FALSE)),"",VLOOKUP(A25,【入力用】個人登録!$A$59:$P$127,5,FALSE))</f>
        <v/>
      </c>
      <c r="C25" s="1108"/>
      <c r="D25" s="1109"/>
      <c r="E25" s="1110"/>
      <c r="F25" s="1111"/>
      <c r="G25" s="1107" t="str">
        <f>IF(ISERROR(VLOOKUP(A25,【入力用】個人登録!$D$9:$P$17,12,FALSE)),"",VLOOKUP(A25,【入力用】個人登録!$D$9:$P$17,12,FALSE))&amp;IF(ISERROR(VLOOKUP(A25,【入力用】個人登録!$A$21:$P$50,16,FALSE)),"",VLOOKUP(A25,【入力用】個人登録!$A$21:$P$50,16,FALSE))&amp;IF(ISERROR(VLOOKUP(A25,【入力用】個人登録!$A$59:$P$127,16,FALSE)),"",VLOOKUP(A25,【入力用】個人登録!$A$59:$P$127,16,FALSE))</f>
        <v/>
      </c>
      <c r="H25" s="1112"/>
      <c r="I25" s="1112"/>
      <c r="J25" s="1108"/>
      <c r="K25" s="490"/>
      <c r="L25" s="490"/>
      <c r="M25" s="490"/>
    </row>
    <row r="26" spans="1:13" ht="24.75" customHeight="1">
      <c r="A26" s="520"/>
      <c r="B26" s="1107" t="str">
        <f>IF(ISERROR(VLOOKUP(A26,【入力用】個人登録!$D$9:$P$17,2,FALSE)),"",VLOOKUP(A26,【入力用】個人登録!$D$9:$P$17,2,FALSE))&amp;IF(ISERROR(VLOOKUP(A26,【入力用】個人登録!$A$21:$P$50,5,FALSE)),"",VLOOKUP(A26,【入力用】個人登録!$A$21:$P$50,5,FALSE))&amp;IF(ISERROR(VLOOKUP(A26,【入力用】個人登録!$A$59:$P$127,5,FALSE)),"",VLOOKUP(A26,【入力用】個人登録!$A$59:$P$127,5,FALSE))</f>
        <v/>
      </c>
      <c r="C26" s="1108"/>
      <c r="D26" s="1109"/>
      <c r="E26" s="1110"/>
      <c r="F26" s="1111"/>
      <c r="G26" s="1107" t="str">
        <f>IF(ISERROR(VLOOKUP(A26,【入力用】個人登録!$D$9:$P$17,12,FALSE)),"",VLOOKUP(A26,【入力用】個人登録!$D$9:$P$17,12,FALSE))&amp;IF(ISERROR(VLOOKUP(A26,【入力用】個人登録!$A$21:$P$50,16,FALSE)),"",VLOOKUP(A26,【入力用】個人登録!$A$21:$P$50,16,FALSE))&amp;IF(ISERROR(VLOOKUP(A26,【入力用】個人登録!$A$59:$P$127,16,FALSE)),"",VLOOKUP(A26,【入力用】個人登録!$A$59:$P$127,16,FALSE))</f>
        <v/>
      </c>
      <c r="H26" s="1112"/>
      <c r="I26" s="1112"/>
      <c r="J26" s="1108"/>
      <c r="K26" s="513"/>
      <c r="L26" s="513"/>
      <c r="M26" s="513"/>
    </row>
    <row r="27" spans="1:13" ht="17.25">
      <c r="B27" s="514"/>
      <c r="C27" s="514"/>
      <c r="D27" s="514"/>
      <c r="E27" s="488"/>
      <c r="F27" s="488"/>
      <c r="G27" s="488"/>
      <c r="H27" s="488"/>
      <c r="I27" s="488"/>
      <c r="J27" s="488"/>
      <c r="K27" s="488"/>
      <c r="L27" s="488"/>
      <c r="M27" s="488"/>
    </row>
    <row r="28" spans="1:13" ht="19.899999999999999" customHeight="1">
      <c r="B28" s="1115"/>
      <c r="C28" s="1115"/>
      <c r="D28" s="1115"/>
      <c r="E28" s="1115"/>
      <c r="F28" s="1115"/>
      <c r="G28" s="1115"/>
      <c r="H28" s="1115"/>
      <c r="I28" s="1115"/>
      <c r="J28" s="1115"/>
      <c r="K28" s="491"/>
      <c r="L28" s="491"/>
      <c r="M28" s="491"/>
    </row>
    <row r="29" spans="1:13" ht="21" customHeight="1">
      <c r="B29" s="515" t="s">
        <v>812</v>
      </c>
      <c r="C29" s="491"/>
      <c r="D29" s="491"/>
      <c r="E29" s="491"/>
      <c r="F29" s="491"/>
      <c r="G29" s="491"/>
      <c r="H29" s="491"/>
      <c r="I29" s="491"/>
      <c r="J29" s="491"/>
      <c r="K29" s="504"/>
      <c r="L29" s="504"/>
      <c r="M29" s="504"/>
    </row>
    <row r="30" spans="1:13" ht="21" customHeight="1">
      <c r="B30" s="491"/>
      <c r="C30" s="491"/>
      <c r="D30" s="491"/>
      <c r="E30" s="491"/>
      <c r="F30" s="491"/>
      <c r="G30" s="491"/>
      <c r="H30" s="491"/>
      <c r="I30" s="491"/>
      <c r="J30" s="491"/>
      <c r="K30" s="504"/>
      <c r="L30" s="504"/>
      <c r="M30" s="504"/>
    </row>
    <row r="31" spans="1:13" ht="24" customHeight="1">
      <c r="B31" s="1116" t="s">
        <v>813</v>
      </c>
      <c r="C31" s="1116"/>
      <c r="D31" s="1116"/>
      <c r="E31" s="1116"/>
      <c r="F31" s="1116"/>
      <c r="G31" s="1116"/>
      <c r="H31" s="1116"/>
      <c r="I31" s="1116"/>
      <c r="J31" s="519"/>
      <c r="K31" s="491"/>
      <c r="L31" s="491"/>
      <c r="M31" s="491"/>
    </row>
    <row r="32" spans="1:13" ht="63" customHeight="1">
      <c r="B32" s="1117" t="s">
        <v>814</v>
      </c>
      <c r="C32" s="1118"/>
      <c r="D32" s="1118"/>
      <c r="E32" s="1118"/>
      <c r="F32" s="1118"/>
      <c r="G32" s="1118"/>
      <c r="H32" s="1118"/>
      <c r="I32" s="1118"/>
      <c r="J32" s="1118"/>
      <c r="K32" s="516"/>
      <c r="L32" s="516"/>
      <c r="M32" s="516"/>
    </row>
    <row r="33" spans="2:13" ht="30" customHeight="1">
      <c r="B33" s="498"/>
      <c r="C33" s="517"/>
      <c r="D33" s="517"/>
      <c r="E33" s="517"/>
      <c r="F33" s="517"/>
      <c r="G33" s="517"/>
      <c r="H33" s="517"/>
      <c r="I33" s="517"/>
      <c r="J33" s="517"/>
      <c r="K33" s="516"/>
      <c r="L33" s="516"/>
      <c r="M33" s="516"/>
    </row>
    <row r="34" spans="2:13" ht="34.9" customHeight="1">
      <c r="B34" s="1113"/>
      <c r="C34" s="1114"/>
      <c r="D34" s="1114"/>
      <c r="E34" s="1114"/>
      <c r="F34" s="1114"/>
      <c r="G34" s="491"/>
      <c r="H34" s="491"/>
      <c r="I34" s="491"/>
      <c r="J34" s="491"/>
      <c r="K34" s="491"/>
      <c r="L34" s="491"/>
      <c r="M34" s="491"/>
    </row>
    <row r="35" spans="2:13">
      <c r="B35" s="518"/>
      <c r="C35" s="518"/>
      <c r="D35" s="518"/>
      <c r="E35" s="518"/>
      <c r="F35" s="518"/>
      <c r="G35" s="518"/>
      <c r="H35" s="518"/>
      <c r="I35" s="518"/>
      <c r="J35" s="518"/>
      <c r="K35" s="518"/>
      <c r="L35" s="518"/>
      <c r="M35" s="518"/>
    </row>
  </sheetData>
  <sheetProtection algorithmName="SHA-512" hashValue="ifTIv9os+3yjD9CzqMDWVqFdDbdbJzlT+MXm5PSVBod9RRmiaaSIOUp6OW72rooyMZ4ti71PsZpeNqKapMUw9w==" saltValue="Rdj1YU27uHyBCYWWMKPKZA==" spinCount="100000" sheet="1" objects="1" scenarios="1"/>
  <mergeCells count="32">
    <mergeCell ref="B25:C25"/>
    <mergeCell ref="D25:F25"/>
    <mergeCell ref="G25:J25"/>
    <mergeCell ref="B34:F34"/>
    <mergeCell ref="B26:C26"/>
    <mergeCell ref="D26:F26"/>
    <mergeCell ref="G26:J26"/>
    <mergeCell ref="B28:J28"/>
    <mergeCell ref="B31:I31"/>
    <mergeCell ref="B32:J32"/>
    <mergeCell ref="B23:C23"/>
    <mergeCell ref="D23:F23"/>
    <mergeCell ref="G23:J23"/>
    <mergeCell ref="B24:C24"/>
    <mergeCell ref="D24:F24"/>
    <mergeCell ref="G24:J24"/>
    <mergeCell ref="B21:C21"/>
    <mergeCell ref="D21:F21"/>
    <mergeCell ref="G21:J21"/>
    <mergeCell ref="B22:C22"/>
    <mergeCell ref="D22:F22"/>
    <mergeCell ref="G22:J22"/>
    <mergeCell ref="E11:F11"/>
    <mergeCell ref="G11:J11"/>
    <mergeCell ref="B20:C20"/>
    <mergeCell ref="D20:F20"/>
    <mergeCell ref="G20:J20"/>
    <mergeCell ref="B1:J1"/>
    <mergeCell ref="C4:C5"/>
    <mergeCell ref="G7:J7"/>
    <mergeCell ref="H8:J8"/>
    <mergeCell ref="G9:J10"/>
  </mergeCells>
  <phoneticPr fontId="5"/>
  <dataValidations count="2">
    <dataValidation type="list" allowBlank="1" showInputMessage="1" showErrorMessage="1" sqref="D21:F26" xr:uid="{972AB189-6E10-E047-8C68-32ADC2C7CDE5}">
      <formula1>"コーチ1,コーチ2,コーチ3,コーチ4,スタートコーチ"</formula1>
    </dataValidation>
    <dataValidation type="list" allowBlank="1" showInputMessage="1" showErrorMessage="1" sqref="B1" xr:uid="{5DA8D479-D545-6D46-9E2A-C10806179C0E}">
      <formula1>$L$2:$L$7</formula1>
    </dataValidation>
  </dataValidations>
  <pageMargins left="0.43307086614173229" right="0.43307086614173229" top="0.74803149606299213" bottom="0.74803149606299213" header="0.31496062992125984" footer="0.31496062992125984"/>
  <pageSetup paperSize="9" firstPageNumber="42949631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F58F-62D2-B742-A39F-4548EC926ED6}">
  <sheetPr>
    <tabColor rgb="FFFF0000"/>
  </sheetPr>
  <dimension ref="A1:L35"/>
  <sheetViews>
    <sheetView zoomScale="90" zoomScaleNormal="90" workbookViewId="0">
      <selection activeCell="F24" sqref="F24:I24"/>
    </sheetView>
  </sheetViews>
  <sheetFormatPr defaultColWidth="12.75" defaultRowHeight="13.5"/>
  <cols>
    <col min="1" max="1" width="11" style="487" customWidth="1"/>
    <col min="2" max="2" width="19.125" style="487" customWidth="1"/>
    <col min="3" max="3" width="3.125" style="487" customWidth="1"/>
    <col min="4" max="4" width="10" style="487" customWidth="1"/>
    <col min="5" max="5" width="17.375" style="487" customWidth="1"/>
    <col min="6" max="6" width="7.5" style="487" customWidth="1"/>
    <col min="7" max="7" width="7.375" style="487" customWidth="1"/>
    <col min="8" max="8" width="9.375" style="487" customWidth="1"/>
    <col min="9" max="9" width="3.625" style="487" customWidth="1"/>
    <col min="10" max="16384" width="12.75" style="487"/>
  </cols>
  <sheetData>
    <row r="1" spans="1:12" ht="17.25">
      <c r="A1" s="1119" t="str">
        <f>IF(【入力用】参加申込書!B1=0,"",【入力用】参加申込書!B1)</f>
        <v/>
      </c>
      <c r="B1" s="1119"/>
      <c r="C1" s="1119"/>
      <c r="D1" s="1119"/>
      <c r="E1" s="1119"/>
      <c r="F1" s="1119"/>
      <c r="G1" s="1119"/>
      <c r="H1" s="1119"/>
      <c r="I1" s="1119"/>
      <c r="J1" s="485"/>
      <c r="K1" s="485"/>
      <c r="L1" s="485"/>
    </row>
    <row r="2" spans="1:12" ht="17.25">
      <c r="A2" s="485"/>
      <c r="B2" s="486"/>
      <c r="C2" s="486"/>
      <c r="D2" s="485"/>
      <c r="E2" s="485"/>
      <c r="F2" s="485"/>
      <c r="G2" s="485"/>
      <c r="H2" s="485"/>
      <c r="I2" s="485"/>
      <c r="J2" s="485"/>
      <c r="K2" s="485"/>
      <c r="L2" s="485"/>
    </row>
    <row r="3" spans="1:12" ht="17.25">
      <c r="A3" s="488"/>
      <c r="B3" s="488"/>
      <c r="C3" s="488"/>
      <c r="D3" s="488"/>
      <c r="E3" s="488"/>
      <c r="F3" s="488"/>
      <c r="G3" s="488"/>
      <c r="H3" s="488"/>
      <c r="I3" s="488"/>
      <c r="J3" s="488"/>
      <c r="K3" s="488"/>
      <c r="L3" s="488"/>
    </row>
    <row r="4" spans="1:12">
      <c r="A4" s="489" t="s">
        <v>792</v>
      </c>
      <c r="B4" s="1120" t="str">
        <f>IF(【入力用】参加申込書!C4=0,"",【入力用】参加申込書!C4)</f>
        <v>県</v>
      </c>
      <c r="C4" s="490"/>
      <c r="D4" s="490"/>
      <c r="E4" s="490"/>
      <c r="F4" s="490"/>
      <c r="G4" s="491"/>
      <c r="H4" s="491"/>
      <c r="I4" s="491"/>
      <c r="J4" s="491"/>
      <c r="K4" s="491"/>
      <c r="L4" s="491"/>
    </row>
    <row r="5" spans="1:12">
      <c r="A5" s="492" t="s">
        <v>793</v>
      </c>
      <c r="B5" s="1121"/>
      <c r="C5" s="490"/>
      <c r="D5" s="490"/>
      <c r="E5" s="490"/>
      <c r="F5" s="490"/>
      <c r="G5" s="491"/>
      <c r="H5" s="491"/>
      <c r="I5" s="491"/>
      <c r="J5" s="491"/>
      <c r="K5" s="491"/>
      <c r="L5" s="491"/>
    </row>
    <row r="6" spans="1:12">
      <c r="A6" s="493" t="s">
        <v>794</v>
      </c>
      <c r="B6" s="521" t="str">
        <f>IF(【入力用】参加申込書!C6=0,"",【入力用】参加申込書!C6)</f>
        <v/>
      </c>
      <c r="C6" s="490" t="s">
        <v>795</v>
      </c>
      <c r="D6" s="490"/>
      <c r="E6" s="490"/>
      <c r="F6" s="490"/>
      <c r="G6" s="490"/>
      <c r="H6" s="490"/>
      <c r="I6" s="490"/>
      <c r="J6" s="490"/>
      <c r="K6" s="490"/>
      <c r="L6" s="490"/>
    </row>
    <row r="7" spans="1:12" ht="24.75" customHeight="1">
      <c r="A7" s="493" t="s">
        <v>796</v>
      </c>
      <c r="B7" s="521" t="str">
        <f>IF(【入力用】参加申込書!C7=0,"",【入力用】参加申込書!C7)</f>
        <v/>
      </c>
      <c r="C7" s="490"/>
      <c r="D7" s="490"/>
      <c r="E7" s="490"/>
      <c r="F7" s="1088" t="s">
        <v>797</v>
      </c>
      <c r="G7" s="1089"/>
      <c r="H7" s="1090"/>
      <c r="I7" s="1091"/>
      <c r="J7" s="490"/>
      <c r="K7" s="490"/>
      <c r="L7" s="490"/>
    </row>
    <row r="8" spans="1:12" ht="24.75" customHeight="1">
      <c r="A8" s="496" t="s">
        <v>798</v>
      </c>
      <c r="B8" s="521" t="str">
        <f>IF(【入力用】参加申込書!C8=0,"",【入力用】参加申込書!C8)</f>
        <v/>
      </c>
      <c r="C8" s="497"/>
      <c r="D8" s="497"/>
      <c r="E8" s="497"/>
      <c r="F8" s="522" t="s">
        <v>799</v>
      </c>
      <c r="G8" s="1122" t="str">
        <f>IF(【入力用】参加申込書!H8=0,"",【入力用】参加申込書!H8)</f>
        <v/>
      </c>
      <c r="H8" s="1123"/>
      <c r="I8" s="1124"/>
      <c r="J8" s="498"/>
      <c r="K8" s="498"/>
      <c r="L8" s="490"/>
    </row>
    <row r="9" spans="1:12" ht="24.75" customHeight="1">
      <c r="A9" s="496" t="s">
        <v>800</v>
      </c>
      <c r="B9" s="521" t="str">
        <f>IF(【入力用】参加申込書!C9=0,"",【入力用】参加申込書!C9)</f>
        <v/>
      </c>
      <c r="C9" s="496">
        <v>30</v>
      </c>
      <c r="D9" s="496" t="s">
        <v>801</v>
      </c>
      <c r="E9" s="523" t="str">
        <f>IF(【入力用】参加申込書!F9=0,"",【入力用】参加申込書!F9)</f>
        <v/>
      </c>
      <c r="F9" s="1125" t="str">
        <f>【入力用】参加申込書!G9</f>
        <v>〒</v>
      </c>
      <c r="G9" s="1126"/>
      <c r="H9" s="1126"/>
      <c r="I9" s="1127"/>
      <c r="J9" s="498"/>
      <c r="K9" s="498"/>
      <c r="L9" s="490"/>
    </row>
    <row r="10" spans="1:12" ht="24.75" customHeight="1">
      <c r="A10" s="496" t="s">
        <v>802</v>
      </c>
      <c r="B10" s="521" t="str">
        <f>IF(【入力用】参加申込書!C10=0,"",【入力用】参加申込書!C10)</f>
        <v/>
      </c>
      <c r="C10" s="496">
        <v>31</v>
      </c>
      <c r="D10" s="496" t="s">
        <v>803</v>
      </c>
      <c r="E10" s="524" t="str">
        <f>IF(【入力用】参加申込書!F10=0,"",【入力用】参加申込書!F10)</f>
        <v/>
      </c>
      <c r="F10" s="1128"/>
      <c r="G10" s="1129"/>
      <c r="H10" s="1129"/>
      <c r="I10" s="1130"/>
      <c r="J10" s="498"/>
      <c r="K10" s="498"/>
      <c r="L10" s="491"/>
    </row>
    <row r="11" spans="1:12" ht="24.75" customHeight="1">
      <c r="A11" s="496" t="s">
        <v>802</v>
      </c>
      <c r="B11" s="521" t="str">
        <f>IF(【入力用】参加申込書!C11=0,"",【入力用】参加申込書!C11)</f>
        <v/>
      </c>
      <c r="C11" s="496">
        <v>32</v>
      </c>
      <c r="D11" s="1101" t="s">
        <v>804</v>
      </c>
      <c r="E11" s="1102"/>
      <c r="F11" s="1131" t="str">
        <f>【入力用】参加申込書!G11</f>
        <v>TEL（携帯）</v>
      </c>
      <c r="G11" s="1132"/>
      <c r="H11" s="1132"/>
      <c r="I11" s="1133"/>
      <c r="J11" s="498"/>
      <c r="K11" s="498"/>
      <c r="L11" s="490"/>
    </row>
    <row r="12" spans="1:12" ht="20.25" customHeight="1">
      <c r="A12" s="491"/>
      <c r="B12" s="491"/>
      <c r="C12" s="490"/>
      <c r="D12" s="501"/>
      <c r="E12" s="501"/>
      <c r="F12" s="502"/>
      <c r="G12" s="502"/>
      <c r="H12" s="502"/>
      <c r="I12" s="502"/>
      <c r="J12" s="498"/>
      <c r="K12" s="498"/>
      <c r="L12" s="490"/>
    </row>
    <row r="13" spans="1:12" ht="13.5" customHeight="1">
      <c r="A13" s="503" t="s">
        <v>805</v>
      </c>
      <c r="B13" s="490"/>
      <c r="C13" s="490"/>
      <c r="D13" s="490"/>
      <c r="E13" s="490"/>
      <c r="F13" s="490"/>
      <c r="G13" s="490"/>
      <c r="H13" s="498"/>
      <c r="I13" s="498"/>
      <c r="J13" s="498"/>
      <c r="K13" s="498"/>
      <c r="L13" s="490"/>
    </row>
    <row r="14" spans="1:12">
      <c r="A14" s="503" t="s">
        <v>806</v>
      </c>
      <c r="B14" s="504"/>
      <c r="C14" s="504"/>
      <c r="D14" s="504"/>
      <c r="E14" s="504"/>
      <c r="F14" s="504"/>
      <c r="G14" s="504"/>
      <c r="H14" s="504"/>
      <c r="I14" s="504"/>
      <c r="J14" s="504"/>
      <c r="K14" s="504"/>
      <c r="L14" s="504"/>
    </row>
    <row r="15" spans="1:12">
      <c r="A15" s="501" t="s">
        <v>807</v>
      </c>
      <c r="B15" s="505"/>
      <c r="C15" s="504"/>
      <c r="D15" s="504"/>
      <c r="E15" s="504"/>
      <c r="F15" s="504"/>
      <c r="G15" s="504"/>
      <c r="H15" s="504"/>
      <c r="I15" s="504"/>
      <c r="J15" s="504"/>
      <c r="K15" s="504"/>
      <c r="L15" s="504"/>
    </row>
    <row r="16" spans="1:12">
      <c r="A16" s="506" t="s">
        <v>808</v>
      </c>
      <c r="B16" s="507"/>
      <c r="C16" s="507"/>
      <c r="D16" s="507"/>
      <c r="E16" s="504"/>
      <c r="F16" s="504"/>
      <c r="G16" s="504"/>
      <c r="H16" s="504"/>
      <c r="I16" s="504"/>
      <c r="J16" s="504"/>
      <c r="K16" s="504"/>
      <c r="L16" s="504"/>
    </row>
    <row r="17" spans="1:12">
      <c r="A17" s="508"/>
      <c r="B17" s="507"/>
      <c r="C17" s="507"/>
      <c r="D17" s="507"/>
      <c r="E17" s="504"/>
      <c r="F17" s="504"/>
      <c r="G17" s="504"/>
      <c r="H17" s="504"/>
      <c r="I17" s="504"/>
      <c r="J17" s="504"/>
      <c r="K17" s="504"/>
      <c r="L17" s="504"/>
    </row>
    <row r="18" spans="1:12">
      <c r="A18" s="509"/>
      <c r="B18" s="510"/>
      <c r="C18" s="510"/>
      <c r="D18" s="511"/>
      <c r="E18" s="512"/>
      <c r="F18" s="512"/>
      <c r="G18" s="512"/>
      <c r="H18" s="512"/>
      <c r="I18" s="512"/>
      <c r="J18" s="512"/>
      <c r="K18" s="512"/>
      <c r="L18" s="512"/>
    </row>
    <row r="19" spans="1:12">
      <c r="A19" s="504"/>
      <c r="B19" s="512"/>
      <c r="C19" s="512"/>
      <c r="D19" s="512"/>
      <c r="E19" s="512"/>
      <c r="F19" s="512"/>
      <c r="G19" s="512"/>
      <c r="H19" s="512"/>
      <c r="I19" s="512"/>
      <c r="J19" s="512"/>
      <c r="K19" s="512"/>
      <c r="L19" s="512"/>
    </row>
    <row r="20" spans="1:12" ht="20.25" customHeight="1">
      <c r="A20" s="1088" t="s">
        <v>809</v>
      </c>
      <c r="B20" s="1106"/>
      <c r="C20" s="1088" t="s">
        <v>810</v>
      </c>
      <c r="D20" s="1089"/>
      <c r="E20" s="1106"/>
      <c r="F20" s="1088" t="s">
        <v>811</v>
      </c>
      <c r="G20" s="1089"/>
      <c r="H20" s="1089"/>
      <c r="I20" s="1106"/>
      <c r="J20" s="490"/>
      <c r="K20" s="490"/>
      <c r="L20" s="490"/>
    </row>
    <row r="21" spans="1:12" ht="22.9" customHeight="1">
      <c r="A21" s="1134" t="str">
        <f>IF(【入力用】参加申込書!B21="","",【入力用】参加申込書!B21)</f>
        <v/>
      </c>
      <c r="B21" s="1135"/>
      <c r="C21" s="1134" t="str">
        <f>IF(【入力用】参加申込書!D21=0,"",【入力用】参加申込書!D21)</f>
        <v/>
      </c>
      <c r="D21" s="1136"/>
      <c r="E21" s="1135"/>
      <c r="F21" s="1134" t="str">
        <f>IF(【入力用】参加申込書!G21=0,"",【入力用】参加申込書!G21)</f>
        <v/>
      </c>
      <c r="G21" s="1136"/>
      <c r="H21" s="1136"/>
      <c r="I21" s="1135"/>
      <c r="J21" s="490"/>
      <c r="K21" s="490"/>
      <c r="L21" s="490"/>
    </row>
    <row r="22" spans="1:12" ht="24.75" customHeight="1">
      <c r="A22" s="1134" t="str">
        <f>IF(【入力用】参加申込書!B22="","",【入力用】参加申込書!B22)</f>
        <v/>
      </c>
      <c r="B22" s="1135"/>
      <c r="C22" s="1134" t="str">
        <f>IF(【入力用】参加申込書!D22=0,"",【入力用】参加申込書!D22)</f>
        <v/>
      </c>
      <c r="D22" s="1136"/>
      <c r="E22" s="1135"/>
      <c r="F22" s="1134" t="str">
        <f>IF(【入力用】参加申込書!G22=0,"",【入力用】参加申込書!G22)</f>
        <v/>
      </c>
      <c r="G22" s="1136"/>
      <c r="H22" s="1136"/>
      <c r="I22" s="1135"/>
      <c r="J22" s="490"/>
      <c r="K22" s="490"/>
      <c r="L22" s="490"/>
    </row>
    <row r="23" spans="1:12" ht="24.75" customHeight="1">
      <c r="A23" s="1134" t="str">
        <f>IF(【入力用】参加申込書!B23="","",【入力用】参加申込書!B23)</f>
        <v/>
      </c>
      <c r="B23" s="1135"/>
      <c r="C23" s="1134" t="str">
        <f>IF(【入力用】参加申込書!D23=0,"",【入力用】参加申込書!D23)</f>
        <v/>
      </c>
      <c r="D23" s="1136"/>
      <c r="E23" s="1135"/>
      <c r="F23" s="1134" t="str">
        <f>IF(【入力用】参加申込書!G23=0,"",【入力用】参加申込書!G23)</f>
        <v/>
      </c>
      <c r="G23" s="1136"/>
      <c r="H23" s="1136"/>
      <c r="I23" s="1135"/>
      <c r="J23" s="513"/>
      <c r="K23" s="513"/>
      <c r="L23" s="513"/>
    </row>
    <row r="24" spans="1:12" ht="22.9" customHeight="1">
      <c r="A24" s="1134" t="str">
        <f>IF(【入力用】参加申込書!B24="","",【入力用】参加申込書!B24)</f>
        <v/>
      </c>
      <c r="B24" s="1135"/>
      <c r="C24" s="1134" t="str">
        <f>IF(【入力用】参加申込書!D24=0,"",【入力用】参加申込書!D24)</f>
        <v/>
      </c>
      <c r="D24" s="1136"/>
      <c r="E24" s="1135"/>
      <c r="F24" s="1134" t="str">
        <f>IF(【入力用】参加申込書!G24=0,"",【入力用】参加申込書!G24)</f>
        <v/>
      </c>
      <c r="G24" s="1136"/>
      <c r="H24" s="1136"/>
      <c r="I24" s="1135"/>
      <c r="J24" s="490"/>
      <c r="K24" s="490"/>
      <c r="L24" s="490"/>
    </row>
    <row r="25" spans="1:12" ht="24.75" customHeight="1">
      <c r="A25" s="1134" t="str">
        <f>IF(【入力用】参加申込書!B25="","",【入力用】参加申込書!B25)</f>
        <v/>
      </c>
      <c r="B25" s="1135"/>
      <c r="C25" s="1134" t="str">
        <f>IF(【入力用】参加申込書!D25=0,"",【入力用】参加申込書!D25)</f>
        <v/>
      </c>
      <c r="D25" s="1136"/>
      <c r="E25" s="1135"/>
      <c r="F25" s="1134" t="str">
        <f>IF(【入力用】参加申込書!G25=0,"",【入力用】参加申込書!G25)</f>
        <v/>
      </c>
      <c r="G25" s="1136"/>
      <c r="H25" s="1136"/>
      <c r="I25" s="1135"/>
      <c r="J25" s="490"/>
      <c r="K25" s="490"/>
      <c r="L25" s="490"/>
    </row>
    <row r="26" spans="1:12" ht="24.75" customHeight="1">
      <c r="A26" s="1134" t="str">
        <f>IF(【入力用】参加申込書!B26="","",【入力用】参加申込書!B26)</f>
        <v/>
      </c>
      <c r="B26" s="1135"/>
      <c r="C26" s="1134" t="str">
        <f>IF(【入力用】参加申込書!D26=0,"",【入力用】参加申込書!D26)</f>
        <v/>
      </c>
      <c r="D26" s="1136"/>
      <c r="E26" s="1135"/>
      <c r="F26" s="1134" t="str">
        <f>IF(【入力用】参加申込書!G26=0,"",【入力用】参加申込書!G26)</f>
        <v/>
      </c>
      <c r="G26" s="1136"/>
      <c r="H26" s="1136"/>
      <c r="I26" s="1135"/>
      <c r="J26" s="513"/>
      <c r="K26" s="513"/>
      <c r="L26" s="513"/>
    </row>
    <row r="27" spans="1:12" ht="17.25">
      <c r="A27" s="514"/>
      <c r="B27" s="514"/>
      <c r="C27" s="514"/>
      <c r="D27" s="488"/>
      <c r="E27" s="488"/>
      <c r="F27" s="488"/>
      <c r="G27" s="488"/>
      <c r="H27" s="488"/>
      <c r="I27" s="488"/>
      <c r="J27" s="488"/>
      <c r="K27" s="488"/>
      <c r="L27" s="488"/>
    </row>
    <row r="28" spans="1:12" ht="19.899999999999999" customHeight="1">
      <c r="A28" s="1115"/>
      <c r="B28" s="1115"/>
      <c r="C28" s="1115"/>
      <c r="D28" s="1115"/>
      <c r="E28" s="1115"/>
      <c r="F28" s="1115"/>
      <c r="G28" s="1115"/>
      <c r="H28" s="1115"/>
      <c r="I28" s="1115"/>
      <c r="J28" s="491"/>
      <c r="K28" s="491"/>
      <c r="L28" s="491"/>
    </row>
    <row r="29" spans="1:12" ht="21" customHeight="1">
      <c r="A29" s="515" t="s">
        <v>812</v>
      </c>
      <c r="B29" s="491"/>
      <c r="C29" s="491"/>
      <c r="D29" s="491"/>
      <c r="E29" s="491"/>
      <c r="F29" s="491"/>
      <c r="G29" s="491"/>
      <c r="H29" s="491"/>
      <c r="I29" s="491"/>
      <c r="J29" s="504"/>
      <c r="K29" s="504"/>
      <c r="L29" s="504"/>
    </row>
    <row r="30" spans="1:12" ht="21" customHeight="1">
      <c r="A30" s="491"/>
      <c r="B30" s="491"/>
      <c r="C30" s="491"/>
      <c r="D30" s="491"/>
      <c r="E30" s="491"/>
      <c r="F30" s="491"/>
      <c r="G30" s="491"/>
      <c r="H30" s="491"/>
      <c r="I30" s="491"/>
      <c r="J30" s="504"/>
      <c r="K30" s="504"/>
      <c r="L30" s="504"/>
    </row>
    <row r="31" spans="1:12" ht="24" customHeight="1">
      <c r="A31" s="1137" t="str">
        <f>【入力用】参加申込書!B31</f>
        <v>　　一般社団法人　全日本大学ソフトボール連盟会長　殿</v>
      </c>
      <c r="B31" s="1137"/>
      <c r="C31" s="1137"/>
      <c r="D31" s="1137"/>
      <c r="E31" s="1137"/>
      <c r="F31" s="1137"/>
      <c r="G31" s="1137"/>
      <c r="H31" s="1137"/>
      <c r="I31" s="491"/>
      <c r="J31" s="491"/>
      <c r="K31" s="491"/>
      <c r="L31" s="491"/>
    </row>
    <row r="32" spans="1:12" ht="63" customHeight="1">
      <c r="A32" s="1138" t="str">
        <f>【入力用】参加申込書!B32</f>
        <v>　　 学生部長もしくは顧問  　　
　　　　　　　　　職名：　　　　 　　　　 氏名：　　　 　　　　　　　         印　</v>
      </c>
      <c r="B32" s="1139"/>
      <c r="C32" s="1139"/>
      <c r="D32" s="1139"/>
      <c r="E32" s="1139"/>
      <c r="F32" s="1139"/>
      <c r="G32" s="1139"/>
      <c r="H32" s="1139"/>
      <c r="I32" s="1139"/>
      <c r="J32" s="516"/>
      <c r="K32" s="516"/>
      <c r="L32" s="516"/>
    </row>
    <row r="33" spans="1:12" ht="30" customHeight="1">
      <c r="A33" s="498"/>
      <c r="B33" s="517"/>
      <c r="C33" s="517"/>
      <c r="D33" s="517"/>
      <c r="E33" s="517"/>
      <c r="F33" s="517"/>
      <c r="G33" s="517"/>
      <c r="H33" s="517"/>
      <c r="I33" s="517"/>
      <c r="J33" s="516"/>
      <c r="K33" s="516"/>
      <c r="L33" s="516"/>
    </row>
    <row r="34" spans="1:12" ht="34.9" customHeight="1">
      <c r="A34" s="1113"/>
      <c r="B34" s="1114"/>
      <c r="C34" s="1114"/>
      <c r="D34" s="1114"/>
      <c r="E34" s="1114"/>
      <c r="F34" s="491"/>
      <c r="G34" s="491"/>
      <c r="H34" s="491"/>
      <c r="I34" s="491"/>
      <c r="J34" s="491"/>
      <c r="K34" s="491"/>
      <c r="L34" s="491"/>
    </row>
    <row r="35" spans="1:12">
      <c r="A35" s="518"/>
      <c r="B35" s="518"/>
      <c r="C35" s="518"/>
      <c r="D35" s="518"/>
      <c r="E35" s="518"/>
      <c r="F35" s="518"/>
      <c r="G35" s="518"/>
      <c r="H35" s="518"/>
      <c r="I35" s="518"/>
      <c r="J35" s="518"/>
      <c r="K35" s="518"/>
      <c r="L35" s="518"/>
    </row>
  </sheetData>
  <sheetProtection algorithmName="SHA-512" hashValue="zGEqsV27GY5VVvADMHbdQkbtLaygo/nKSMXau3wN7AGXVhbk74X6ZcTbYkk1Dv05Bvn+O+MOlTmMb54Wt2j/Tw==" saltValue="1M6MdgL/Lh7EnD7lZbskjg==" spinCount="100000" sheet="1" objects="1" scenarios="1"/>
  <mergeCells count="32">
    <mergeCell ref="A25:B25"/>
    <mergeCell ref="C25:E25"/>
    <mergeCell ref="F25:I25"/>
    <mergeCell ref="A34:E34"/>
    <mergeCell ref="A26:B26"/>
    <mergeCell ref="C26:E26"/>
    <mergeCell ref="F26:I26"/>
    <mergeCell ref="A28:I28"/>
    <mergeCell ref="A31:H31"/>
    <mergeCell ref="A32:I32"/>
    <mergeCell ref="A23:B23"/>
    <mergeCell ref="C23:E23"/>
    <mergeCell ref="F23:I23"/>
    <mergeCell ref="A24:B24"/>
    <mergeCell ref="C24:E24"/>
    <mergeCell ref="F24:I24"/>
    <mergeCell ref="A21:B21"/>
    <mergeCell ref="C21:E21"/>
    <mergeCell ref="F21:I21"/>
    <mergeCell ref="A22:B22"/>
    <mergeCell ref="C22:E22"/>
    <mergeCell ref="F22:I22"/>
    <mergeCell ref="D11:E11"/>
    <mergeCell ref="F11:I11"/>
    <mergeCell ref="A20:B20"/>
    <mergeCell ref="C20:E20"/>
    <mergeCell ref="F20:I20"/>
    <mergeCell ref="A1:I1"/>
    <mergeCell ref="B4:B5"/>
    <mergeCell ref="F7:I7"/>
    <mergeCell ref="G8:I8"/>
    <mergeCell ref="F9:I10"/>
  </mergeCells>
  <phoneticPr fontId="5"/>
  <pageMargins left="0.43307086614173229" right="0.43307086614173229" top="0.74803149606299213" bottom="0.74803149606299213" header="0.31496062992125984" footer="0.31496062992125984"/>
  <pageSetup paperSize="9" firstPageNumber="4294963191" orientation="portrait" r:id="rId1"/>
  <headerFooter alignWithMargins="0"/>
  <ignoredErrors>
    <ignoredError sqref="E9:E10 G8 F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Normal="100" workbookViewId="0">
      <selection activeCell="B2" sqref="B2"/>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4" width="4.625" customWidth="1"/>
  </cols>
  <sheetData>
    <row r="1" spans="1:32" ht="18.75" customHeight="1">
      <c r="A1" s="1064" t="s">
        <v>200</v>
      </c>
      <c r="B1" s="1157"/>
      <c r="C1" s="1157"/>
      <c r="D1" s="1157"/>
      <c r="E1" s="1157"/>
      <c r="F1" s="1157"/>
      <c r="G1" s="1157"/>
      <c r="H1" s="1157"/>
      <c r="I1" s="1157"/>
      <c r="J1" s="1157"/>
      <c r="K1" s="1157"/>
      <c r="L1" s="1157"/>
      <c r="M1" s="1157"/>
      <c r="N1" s="1157"/>
      <c r="O1" s="1157"/>
      <c r="P1" s="1157"/>
      <c r="Q1" s="1157"/>
      <c r="R1" s="1157"/>
      <c r="S1" s="1157"/>
      <c r="T1" s="1157"/>
      <c r="U1" s="1157"/>
      <c r="V1" s="1157"/>
      <c r="Z1" s="199" t="s">
        <v>569</v>
      </c>
    </row>
    <row r="2" spans="1:32" ht="30" customHeight="1">
      <c r="A2" s="1065"/>
      <c r="B2" s="63"/>
      <c r="C2" s="63"/>
      <c r="D2" s="63"/>
      <c r="E2" s="63"/>
      <c r="F2" s="63"/>
      <c r="G2" s="63"/>
      <c r="H2" s="63"/>
      <c r="I2" s="63"/>
      <c r="J2" s="63"/>
      <c r="K2" s="63"/>
      <c r="L2" s="63"/>
      <c r="M2" s="63"/>
      <c r="N2" s="63"/>
      <c r="O2" s="63"/>
      <c r="P2" s="63"/>
      <c r="Q2" s="63"/>
      <c r="R2" s="63"/>
      <c r="S2" s="63"/>
      <c r="T2" s="63"/>
      <c r="U2" s="63"/>
      <c r="V2" s="63"/>
    </row>
    <row r="3" spans="1:32" s="65" customFormat="1" ht="30.75" customHeight="1">
      <c r="A3" s="1065"/>
      <c r="B3" s="1067" t="s">
        <v>182</v>
      </c>
      <c r="C3" s="1067"/>
      <c r="D3" s="1055"/>
      <c r="E3" s="1068" t="str">
        <f>【入力用】チーム登録!D19</f>
        <v>中国</v>
      </c>
      <c r="F3" s="1068"/>
      <c r="G3" s="1068"/>
      <c r="H3" s="1067" t="s">
        <v>181</v>
      </c>
      <c r="I3" s="1055"/>
      <c r="J3" s="1158">
        <f>【入力用】チーム登録!D18</f>
        <v>0</v>
      </c>
      <c r="K3" s="1159"/>
      <c r="L3" s="1160"/>
      <c r="M3" s="64"/>
      <c r="N3" s="64"/>
      <c r="O3" s="64"/>
      <c r="P3" s="64"/>
      <c r="Q3" s="64"/>
      <c r="R3" s="64"/>
      <c r="S3" s="64"/>
      <c r="T3" s="64"/>
      <c r="U3" s="64"/>
      <c r="V3" s="64"/>
    </row>
    <row r="4" spans="1:32" s="65" customFormat="1" ht="15.75">
      <c r="A4" s="1065"/>
      <c r="B4" s="1072" t="s">
        <v>83</v>
      </c>
      <c r="C4" s="1073"/>
      <c r="D4" s="1073"/>
      <c r="E4" s="1074" t="str">
        <f>PHONETIC(【入力用】チーム登録!D15)</f>
        <v/>
      </c>
      <c r="F4" s="1075"/>
      <c r="G4" s="1075"/>
      <c r="H4" s="1075"/>
      <c r="I4" s="1075"/>
      <c r="J4" s="1075"/>
      <c r="K4" s="1075"/>
      <c r="L4" s="1075"/>
      <c r="M4" s="1075"/>
      <c r="N4" s="1075"/>
      <c r="O4" s="1077"/>
      <c r="P4" s="64"/>
      <c r="Q4" s="64"/>
      <c r="R4" s="64"/>
      <c r="S4" s="64"/>
      <c r="T4" s="64"/>
      <c r="U4" s="64"/>
      <c r="V4" s="64"/>
    </row>
    <row r="5" spans="1:32" s="65" customFormat="1" ht="28.5" customHeight="1">
      <c r="A5" s="1065"/>
      <c r="B5" s="1078" t="s">
        <v>84</v>
      </c>
      <c r="C5" s="1079"/>
      <c r="D5" s="1079"/>
      <c r="E5" s="1080">
        <f>【入力用】チーム登録!D14</f>
        <v>0</v>
      </c>
      <c r="F5" s="1081"/>
      <c r="G5" s="1081"/>
      <c r="H5" s="1081"/>
      <c r="I5" s="1081"/>
      <c r="J5" s="1081"/>
      <c r="K5" s="1081"/>
      <c r="L5" s="1081"/>
      <c r="M5" s="1081"/>
      <c r="N5" s="1081"/>
      <c r="O5" s="1082"/>
      <c r="P5" s="64"/>
      <c r="Q5" s="64"/>
      <c r="R5" s="64"/>
      <c r="S5" s="64"/>
      <c r="T5" s="64"/>
      <c r="U5" s="64"/>
      <c r="V5" s="64"/>
    </row>
    <row r="6" spans="1:32" s="65" customFormat="1" ht="20.25" customHeight="1">
      <c r="A6" s="1065"/>
      <c r="B6" s="1055" t="s">
        <v>85</v>
      </c>
      <c r="C6" s="1055"/>
      <c r="D6" s="1055"/>
      <c r="E6" s="78"/>
      <c r="F6" s="1059">
        <f>【入力用】チーム登録!D24</f>
        <v>0</v>
      </c>
      <c r="G6" s="1059"/>
      <c r="H6" s="1059"/>
      <c r="I6" s="1058"/>
      <c r="J6" s="1057" t="s">
        <v>765</v>
      </c>
      <c r="K6" s="1058"/>
      <c r="L6" s="1003" t="s">
        <v>189</v>
      </c>
      <c r="M6" s="1004"/>
      <c r="N6" s="1005"/>
      <c r="O6" s="1057">
        <f>【入力用】個人登録!E15</f>
        <v>0</v>
      </c>
      <c r="P6" s="1059"/>
      <c r="Q6" s="1058"/>
      <c r="R6" s="1063"/>
      <c r="S6" s="1063"/>
      <c r="T6" s="1063"/>
      <c r="U6" s="1063"/>
      <c r="V6" s="1063"/>
      <c r="W6" s="459"/>
      <c r="X6" s="21" t="s">
        <v>339</v>
      </c>
    </row>
    <row r="7" spans="1:32" s="65" customFormat="1" ht="20.25" customHeight="1">
      <c r="A7" s="1065"/>
      <c r="B7" s="1055" t="s">
        <v>86</v>
      </c>
      <c r="C7" s="1055"/>
      <c r="D7" s="1055"/>
      <c r="E7" s="79">
        <v>30</v>
      </c>
      <c r="F7" s="1056">
        <f>【入力用】個人登録!E10</f>
        <v>0</v>
      </c>
      <c r="G7" s="1056"/>
      <c r="H7" s="1056"/>
      <c r="I7" s="1056"/>
      <c r="J7" s="1191">
        <f>【入力用】個人登録!O10</f>
        <v>0</v>
      </c>
      <c r="K7" s="1192"/>
      <c r="L7" s="1003" t="s">
        <v>190</v>
      </c>
      <c r="M7" s="1004"/>
      <c r="N7" s="1005"/>
      <c r="O7" s="1057">
        <f>【入力用】チーム登録!D35</f>
        <v>0</v>
      </c>
      <c r="P7" s="1059"/>
      <c r="Q7" s="1058"/>
      <c r="R7" s="1156"/>
      <c r="S7" s="1156"/>
      <c r="T7" s="1156"/>
      <c r="U7" s="1156"/>
      <c r="V7" s="1156"/>
      <c r="W7" s="460"/>
      <c r="X7" s="62" t="s">
        <v>477</v>
      </c>
    </row>
    <row r="8" spans="1:32" s="65" customFormat="1" ht="20.25" customHeight="1">
      <c r="A8" s="1065"/>
      <c r="B8" s="1055" t="s">
        <v>87</v>
      </c>
      <c r="C8" s="1055"/>
      <c r="D8" s="1055"/>
      <c r="E8" s="79">
        <v>31</v>
      </c>
      <c r="F8" s="1056">
        <f>【入力用】個人登録!E11</f>
        <v>0</v>
      </c>
      <c r="G8" s="1056"/>
      <c r="H8" s="1056"/>
      <c r="I8" s="1056"/>
      <c r="J8" s="1191">
        <f>【入力用】個人登録!O11</f>
        <v>0</v>
      </c>
      <c r="K8" s="1192"/>
      <c r="L8" s="1060" t="s">
        <v>191</v>
      </c>
      <c r="M8" s="1062"/>
      <c r="N8" s="1061"/>
      <c r="O8" s="1057">
        <f>【入力用】個人登録!O16</f>
        <v>0</v>
      </c>
      <c r="P8" s="1059"/>
      <c r="Q8" s="1058"/>
      <c r="R8" s="1156"/>
      <c r="S8" s="1156"/>
      <c r="T8" s="1156"/>
      <c r="U8" s="1156"/>
      <c r="V8" s="1156"/>
      <c r="W8" s="460"/>
      <c r="X8" s="62" t="s">
        <v>477</v>
      </c>
    </row>
    <row r="9" spans="1:32" s="65" customFormat="1" ht="20.25" customHeight="1">
      <c r="A9" s="1065"/>
      <c r="B9" s="1055" t="s">
        <v>87</v>
      </c>
      <c r="C9" s="1055"/>
      <c r="D9" s="1055"/>
      <c r="E9" s="79">
        <v>32</v>
      </c>
      <c r="F9" s="1056">
        <f>【入力用】個人登録!E12</f>
        <v>0</v>
      </c>
      <c r="G9" s="1056"/>
      <c r="H9" s="1056"/>
      <c r="I9" s="1056"/>
      <c r="J9" s="1191">
        <f>【入力用】個人登録!O12</f>
        <v>0</v>
      </c>
      <c r="K9" s="1192"/>
      <c r="L9" s="1003" t="s">
        <v>192</v>
      </c>
      <c r="M9" s="1004"/>
      <c r="N9" s="1005"/>
      <c r="O9" s="1057">
        <f>【入力用】個人登録!E13</f>
        <v>0</v>
      </c>
      <c r="P9" s="1059"/>
      <c r="Q9" s="1058"/>
      <c r="R9" s="1156"/>
      <c r="S9" s="1156"/>
      <c r="T9" s="1156"/>
      <c r="U9" s="1156"/>
      <c r="V9" s="1156"/>
      <c r="W9" s="460"/>
      <c r="X9" s="62" t="s">
        <v>477</v>
      </c>
    </row>
    <row r="10" spans="1:32" s="65" customFormat="1" ht="8.25" customHeight="1">
      <c r="A10" s="1065"/>
      <c r="B10" s="66"/>
      <c r="C10" s="66"/>
      <c r="D10" s="66"/>
      <c r="E10" s="64"/>
      <c r="F10" s="64"/>
      <c r="G10" s="64"/>
      <c r="H10" s="64"/>
      <c r="I10" s="64"/>
      <c r="J10" s="64"/>
      <c r="K10" s="64"/>
      <c r="L10" s="64"/>
      <c r="M10" s="64"/>
      <c r="N10" s="64"/>
      <c r="O10" s="64"/>
      <c r="P10" s="64"/>
      <c r="Q10" s="64"/>
      <c r="R10" s="64"/>
      <c r="S10" s="64"/>
      <c r="T10" s="64"/>
      <c r="U10" s="64"/>
      <c r="V10" s="64"/>
    </row>
    <row r="11" spans="1:32" s="65" customFormat="1" ht="19.5" customHeight="1">
      <c r="A11" s="1065"/>
      <c r="B11" s="1054" t="s">
        <v>88</v>
      </c>
      <c r="C11" s="1054"/>
      <c r="D11" s="1054"/>
      <c r="E11" s="1054"/>
      <c r="F11" s="1054"/>
      <c r="G11" s="1054"/>
      <c r="H11" s="1054"/>
      <c r="I11" s="1054"/>
      <c r="J11" s="1054"/>
      <c r="K11" s="1054"/>
      <c r="L11" s="1054"/>
      <c r="M11" s="1054"/>
      <c r="N11" s="1054"/>
      <c r="O11" s="1054"/>
      <c r="P11" s="1054"/>
      <c r="Q11" s="1054"/>
      <c r="R11" s="1054"/>
      <c r="S11" s="1054"/>
      <c r="T11" s="1054"/>
      <c r="U11" s="1054"/>
      <c r="V11" s="1054"/>
    </row>
    <row r="12" spans="1:32" s="65" customFormat="1" ht="12" customHeight="1">
      <c r="A12" s="1155"/>
      <c r="B12" s="64" t="s">
        <v>193</v>
      </c>
      <c r="C12" s="64"/>
      <c r="D12" s="64"/>
      <c r="E12" s="64"/>
      <c r="F12" s="64"/>
      <c r="G12" s="64"/>
      <c r="H12" s="64"/>
      <c r="I12" s="64"/>
      <c r="J12" s="64"/>
      <c r="K12" s="64"/>
      <c r="L12" s="64"/>
      <c r="M12" s="64"/>
      <c r="N12" s="64"/>
      <c r="O12" s="64"/>
      <c r="P12" s="64"/>
      <c r="Q12" s="64"/>
      <c r="R12" s="64"/>
      <c r="S12" s="64"/>
      <c r="T12" s="64"/>
      <c r="U12" s="64"/>
      <c r="V12" s="64"/>
    </row>
    <row r="13" spans="1:32" s="65" customFormat="1" ht="20.25" customHeight="1">
      <c r="A13" s="79" t="s">
        <v>185</v>
      </c>
      <c r="B13" s="79" t="s">
        <v>183</v>
      </c>
      <c r="C13" s="1003" t="s">
        <v>89</v>
      </c>
      <c r="D13" s="1005"/>
      <c r="E13" s="1055" t="s">
        <v>90</v>
      </c>
      <c r="F13" s="1055"/>
      <c r="G13" s="462" t="s">
        <v>91</v>
      </c>
      <c r="H13" s="1055" t="s">
        <v>92</v>
      </c>
      <c r="I13" s="1055"/>
      <c r="J13" s="1055"/>
      <c r="K13" s="1055" t="s">
        <v>301</v>
      </c>
      <c r="L13" s="1055"/>
      <c r="M13" s="1055"/>
      <c r="N13" s="1003" t="s">
        <v>765</v>
      </c>
      <c r="O13" s="1005"/>
      <c r="P13" s="1055" t="s">
        <v>93</v>
      </c>
      <c r="Q13" s="1055"/>
      <c r="R13" s="1055"/>
      <c r="S13" s="79" t="s">
        <v>94</v>
      </c>
      <c r="T13" s="1055" t="s">
        <v>95</v>
      </c>
      <c r="U13" s="1055"/>
      <c r="V13" s="1055"/>
      <c r="W13" s="64"/>
      <c r="AF13" s="64" t="s">
        <v>769</v>
      </c>
    </row>
    <row r="14" spans="1:32" s="65" customFormat="1" ht="20.25" customHeight="1">
      <c r="A14" s="301"/>
      <c r="B14" s="80">
        <v>1</v>
      </c>
      <c r="C14" s="1051" t="str">
        <f>IF(ISERROR(VLOOKUP(A14,【入力用】個人登録!$A$21:$P$50,2,FALSE)),"",VLOOKUP(A14,【入力用】個人登録!$A$21:$P$50,2,FALSE)) &amp; IF(ISERROR(VLOOKUP(A14,【入力用】個人登録!$A$59:$P$127,2,FALSE)),"",VLOOKUP(A14,【入力用】個人登録!$A$59:$P$127,2,FALSE))</f>
        <v/>
      </c>
      <c r="D14" s="1052"/>
      <c r="E14" s="1186" t="str">
        <f>IF(ISERROR(VLOOKUP(A14,【入力用】個人登録!$A$21:$P$50,13,FALSE)),"",VLOOKUP(A14,【入力用】個人登録!$A$21:$P$50,13,FALSE)) &amp; IF(ISERROR(VLOOKUP(A14,【入力用】個人登録!$A$59:$P$127,13,FALSE)),"",VLOOKUP(A14,【入力用】個人登録!$A$59:$P$127,13,FALSE))</f>
        <v/>
      </c>
      <c r="F14" s="1187"/>
      <c r="G14" s="525" t="str">
        <f>IF(ISERROR(VLOOKUP(A14,【入力用】個人登録!$A$21:$P$50,15,FALSE)),"",VLOOKUP(A14,【入力用】個人登録!$A$21:$P$50,15,FALSE)) &amp; IF(ISERROR(VLOOKUP(A14,【入力用】個人登録!$A$59:$P$127,15,FALSE)),"",VLOOKUP(A14,【入力用】個人登録!$A$59:$P$127,15,FALSE))</f>
        <v/>
      </c>
      <c r="H14" s="1006" t="str">
        <f>IF(ISERROR(VLOOKUP(A14,【入力用】個人登録!$A$21:$P$50,5,FALSE)),"",VLOOKUP(A14,【入力用】個人登録!$A$21:$P$50,5,FALSE)) &amp; IF(ISERROR(VLOOKUP(A14,【入力用】個人登録!$A$59:$P$127,5,FALSE)),"",VLOOKUP(A14,【入力用】個人登録!$A$59:$P$127,5,FALSE))</f>
        <v/>
      </c>
      <c r="I14" s="1007"/>
      <c r="J14" s="1008"/>
      <c r="K14" s="1006" t="str">
        <f>IF(ISERROR(VLOOKUP(A14,【入力用】個人登録!$A$21:$P$50,6,FALSE)),"",VLOOKUP(A14,【入力用】個人登録!$A$21:$P$50,6,FALSE)) &amp; IF(ISERROR(VLOOKUP(A14,【入力用】個人登録!$A$59:$P$127,6,FALSE)),"",VLOOKUP(A14,【入力用】個人登録!$A$59:$P$127,6,FALSE))</f>
        <v/>
      </c>
      <c r="L14" s="1007"/>
      <c r="M14" s="1008"/>
      <c r="N14" s="1006" t="str">
        <f>IF(ISERROR(VLOOKUP(A14,【入力用】個人登録!$A$21:$P$50,16,FALSE)),"",VLOOKUP(A14,【入力用】個人登録!$A$21:$P$50,16,FALSE)) &amp; IF(ISERROR(VLOOKUP(A14,【入力用】個人登録!$A$59:$P$127,16,FALSE)),"",VLOOKUP(A14,【入力用】個人登録!$A$59:$P$127,16,FALSE))</f>
        <v/>
      </c>
      <c r="O14" s="1008"/>
      <c r="P14" s="1188" t="str">
        <f>IF(ISERROR(VLOOKUP(A14,【入力用】個人登録!$A$21:$P$50,8,FALSE)),"",VLOOKUP(A14,【入力用】個人登録!$A$21:$P$50,8,FALSE)) &amp; IF(ISERROR(VLOOKUP(A14,【入力用】個人登録!$A$59:$P$127,8,FALSE)),"",VLOOKUP(A14,【入力用】個人登録!$A$59:$P$127,8,FALSE))</f>
        <v/>
      </c>
      <c r="Q14" s="1189"/>
      <c r="R14" s="1190"/>
      <c r="S14" s="316" t="str">
        <f>IF(ISERROR(VLOOKUP(A14,【入力用】個人登録!$A$21:$P$50,3,FALSE)),"",VLOOKUP(A14,【入力用】個人登録!$A$21:$P$50,3,FALSE)) &amp; IF(ISERROR(VLOOKUP(A14,【入力用】個人登録!$A$59:$P$127,3,FALSE)),"",VLOOKUP(A14,【入力用】個人登録!$A$59:$P$127,3,FALSE))</f>
        <v/>
      </c>
      <c r="T14" s="1152"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53"/>
      <c r="V14" s="1154"/>
      <c r="W14" s="62" t="s">
        <v>299</v>
      </c>
      <c r="AE14" s="67"/>
      <c r="AF14" s="64" t="s">
        <v>770</v>
      </c>
    </row>
    <row r="15" spans="1:32" s="65" customFormat="1" ht="20.25" customHeight="1">
      <c r="A15" s="302"/>
      <c r="B15" s="81">
        <v>2</v>
      </c>
      <c r="C15" s="1033" t="str">
        <f>IF(ISERROR(VLOOKUP(A15,【入力用】個人登録!$A$21:$P$50,2,FALSE)),"",VLOOKUP(A15,【入力用】個人登録!$A$21:$P$50,2,FALSE)) &amp; IF(ISERROR(VLOOKUP(A15,【入力用】個人登録!$A$59:$P$127,2,FALSE)),"",VLOOKUP(A15,【入力用】個人登録!$A$59:$P$127,2,FALSE))</f>
        <v/>
      </c>
      <c r="D15" s="1034"/>
      <c r="E15" s="1146" t="str">
        <f>IF(ISERROR(VLOOKUP(A15,【入力用】個人登録!$A$21:$P$50,13,FALSE)),"",VLOOKUP(A15,【入力用】個人登録!$A$21:$P$50,13,FALSE)) &amp; IF(ISERROR(VLOOKUP(A15,【入力用】個人登録!$A$59:$P$127,13,FALSE)),"",VLOOKUP(A15,【入力用】個人登録!$A$59:$P$127,13,FALSE))</f>
        <v/>
      </c>
      <c r="F15" s="1147"/>
      <c r="G15" s="526" t="str">
        <f>IF(ISERROR(VLOOKUP(A15,【入力用】個人登録!$A$21:$P$50,15,FALSE)),"",VLOOKUP(A15,【入力用】個人登録!$A$21:$P$50,15,FALSE)) &amp; IF(ISERROR(VLOOKUP(A15,【入力用】個人登録!$A$59:$P$127,15,FALSE)),"",VLOOKUP(A15,【入力用】個人登録!$A$59:$P$127,15,FALSE))</f>
        <v/>
      </c>
      <c r="H15" s="1017" t="str">
        <f>IF(ISERROR(VLOOKUP(A15,【入力用】個人登録!$A$21:$P$50,5,FALSE)),"",VLOOKUP(A15,【入力用】個人登録!$A$21:$P$50,5,FALSE)) &amp; IF(ISERROR(VLOOKUP(A15,【入力用】個人登録!$A$59:$P$127,5,FALSE)),"",VLOOKUP(A15,【入力用】個人登録!$A$59:$P$127,5,FALSE))</f>
        <v/>
      </c>
      <c r="I15" s="1018"/>
      <c r="J15" s="1019"/>
      <c r="K15" s="1017" t="str">
        <f>IF(ISERROR(VLOOKUP(A15,【入力用】個人登録!$A$21:$P$50,6,FALSE)),"",VLOOKUP(A15,【入力用】個人登録!$A$21:$P$50,6,FALSE)) &amp; IF(ISERROR(VLOOKUP(A15,【入力用】個人登録!$A$59:$P$127,6,FALSE)),"",VLOOKUP(A15,【入力用】個人登録!$A$59:$P$127,6,FALSE))</f>
        <v/>
      </c>
      <c r="L15" s="1018"/>
      <c r="M15" s="1019"/>
      <c r="N15" s="1017" t="str">
        <f>IF(ISERROR(VLOOKUP(A15,【入力用】個人登録!$A$21:$P$50,16,FALSE)),"",VLOOKUP(A15,【入力用】個人登録!$A$21:$P$50,16,FALSE)) &amp; IF(ISERROR(VLOOKUP(A15,【入力用】個人登録!$A$59:$P$127,16,FALSE)),"",VLOOKUP(A15,【入力用】個人登録!$A$59:$P$127,16,FALSE))</f>
        <v/>
      </c>
      <c r="O15" s="1019"/>
      <c r="P15" s="1175" t="str">
        <f>IF(ISERROR(VLOOKUP(A15,【入力用】個人登録!$A$21:$P$50,8,FALSE)),"",VLOOKUP(A15,【入力用】個人登録!$A$21:$P$50,8,FALSE)) &amp; IF(ISERROR(VLOOKUP(A15,【入力用】個人登録!$A$59:$P$127,8,FALSE)),"",VLOOKUP(A15,【入力用】個人登録!$A$59:$P$127,8,FALSE))</f>
        <v/>
      </c>
      <c r="Q15" s="1176"/>
      <c r="R15" s="1177"/>
      <c r="S15" s="317" t="str">
        <f>IF(ISERROR(VLOOKUP(A15,【入力用】個人登録!$A$21:$P$50,3,FALSE)),"",VLOOKUP(A15,【入力用】個人登録!$A$21:$P$50,3,FALSE)) &amp; IF(ISERROR(VLOOKUP(A15,【入力用】個人登録!$A$59:$P$127,3,FALSE)),"",VLOOKUP(A15,【入力用】個人登録!$A$59:$P$127,3,FALSE))</f>
        <v/>
      </c>
      <c r="T15" s="1149"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50"/>
      <c r="V15" s="1151"/>
      <c r="W15" s="21" t="s">
        <v>478</v>
      </c>
      <c r="AE15" s="67"/>
      <c r="AF15" s="64" t="s">
        <v>771</v>
      </c>
    </row>
    <row r="16" spans="1:32" s="65" customFormat="1" ht="20.25" customHeight="1">
      <c r="A16" s="302"/>
      <c r="B16" s="81">
        <v>3</v>
      </c>
      <c r="C16" s="1033" t="str">
        <f>IF(ISERROR(VLOOKUP(A16,【入力用】個人登録!$A$21:$P$50,2,FALSE)),"",VLOOKUP(A16,【入力用】個人登録!$A$21:$P$50,2,FALSE)) &amp; IF(ISERROR(VLOOKUP(A16,【入力用】個人登録!$A$59:$P$127,2,FALSE)),"",VLOOKUP(A16,【入力用】個人登録!$A$59:$P$127,2,FALSE))</f>
        <v/>
      </c>
      <c r="D16" s="1034"/>
      <c r="E16" s="1146" t="str">
        <f>IF(ISERROR(VLOOKUP(A16,【入力用】個人登録!$A$21:$P$50,13,FALSE)),"",VLOOKUP(A16,【入力用】個人登録!$A$21:$P$50,13,FALSE)) &amp; IF(ISERROR(VLOOKUP(A16,【入力用】個人登録!$A$59:$P$127,13,FALSE)),"",VLOOKUP(A16,【入力用】個人登録!$A$59:$P$127,13,FALSE))</f>
        <v/>
      </c>
      <c r="F16" s="1147"/>
      <c r="G16" s="526" t="str">
        <f>IF(ISERROR(VLOOKUP(A16,【入力用】個人登録!$A$21:$P$50,15,FALSE)),"",VLOOKUP(A16,【入力用】個人登録!$A$21:$P$50,15,FALSE)) &amp; IF(ISERROR(VLOOKUP(A16,【入力用】個人登録!$A$59:$P$127,15,FALSE)),"",VLOOKUP(A16,【入力用】個人登録!$A$59:$P$127,15,FALSE))</f>
        <v/>
      </c>
      <c r="H16" s="1017" t="str">
        <f>IF(ISERROR(VLOOKUP(A16,【入力用】個人登録!$A$21:$P$50,5,FALSE)),"",VLOOKUP(A16,【入力用】個人登録!$A$21:$P$50,5,FALSE)) &amp; IF(ISERROR(VLOOKUP(A16,【入力用】個人登録!$A$59:$P$127,5,FALSE)),"",VLOOKUP(A16,【入力用】個人登録!$A$59:$P$127,5,FALSE))</f>
        <v/>
      </c>
      <c r="I16" s="1018"/>
      <c r="J16" s="1019"/>
      <c r="K16" s="1017" t="str">
        <f>IF(ISERROR(VLOOKUP(A16,【入力用】個人登録!$A$21:$P$50,6,FALSE)),"",VLOOKUP(A16,【入力用】個人登録!$A$21:$P$50,6,FALSE)) &amp; IF(ISERROR(VLOOKUP(A16,【入力用】個人登録!$A$59:$P$127,6,FALSE)),"",VLOOKUP(A16,【入力用】個人登録!$A$59:$P$127,6,FALSE))</f>
        <v/>
      </c>
      <c r="L16" s="1018"/>
      <c r="M16" s="1019"/>
      <c r="N16" s="1017" t="str">
        <f>IF(ISERROR(VLOOKUP(A16,【入力用】個人登録!$A$21:$P$50,16,FALSE)),"",VLOOKUP(A16,【入力用】個人登録!$A$21:$P$50,16,FALSE)) &amp; IF(ISERROR(VLOOKUP(A16,【入力用】個人登録!$A$59:$P$127,16,FALSE)),"",VLOOKUP(A16,【入力用】個人登録!$A$59:$P$127,16,FALSE))</f>
        <v/>
      </c>
      <c r="O16" s="1019"/>
      <c r="P16" s="1175" t="str">
        <f>IF(ISERROR(VLOOKUP(A16,【入力用】個人登録!$A$21:$P$50,8,FALSE)),"",VLOOKUP(A16,【入力用】個人登録!$A$21:$P$50,8,FALSE)) &amp; IF(ISERROR(VLOOKUP(A16,【入力用】個人登録!$A$59:$P$127,8,FALSE)),"",VLOOKUP(A16,【入力用】個人登録!$A$59:$P$127,8,FALSE))</f>
        <v/>
      </c>
      <c r="Q16" s="1176"/>
      <c r="R16" s="1177"/>
      <c r="S16" s="317" t="str">
        <f>IF(ISERROR(VLOOKUP(A16,【入力用】個人登録!$A$21:$P$50,3,FALSE)),"",VLOOKUP(A16,【入力用】個人登録!$A$21:$P$50,3,FALSE)) &amp; IF(ISERROR(VLOOKUP(A16,【入力用】個人登録!$A$59:$P$127,3,FALSE)),"",VLOOKUP(A16,【入力用】個人登録!$A$59:$P$127,3,FALSE))</f>
        <v/>
      </c>
      <c r="T16" s="1149"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50"/>
      <c r="V16" s="1151"/>
      <c r="W16" s="64"/>
      <c r="AE16" s="67"/>
      <c r="AF16" s="64" t="s">
        <v>772</v>
      </c>
    </row>
    <row r="17" spans="1:40" s="65" customFormat="1" ht="20.25" customHeight="1">
      <c r="A17" s="302"/>
      <c r="B17" s="81">
        <v>4</v>
      </c>
      <c r="C17" s="1033" t="str">
        <f>IF(ISERROR(VLOOKUP(A17,【入力用】個人登録!$A$21:$P$50,2,FALSE)),"",VLOOKUP(A17,【入力用】個人登録!$A$21:$P$50,2,FALSE)) &amp; IF(ISERROR(VLOOKUP(A17,【入力用】個人登録!$A$59:$P$127,2,FALSE)),"",VLOOKUP(A17,【入力用】個人登録!$A$59:$P$127,2,FALSE))</f>
        <v/>
      </c>
      <c r="D17" s="1034"/>
      <c r="E17" s="1146" t="str">
        <f>IF(ISERROR(VLOOKUP(A17,【入力用】個人登録!$A$21:$P$50,13,FALSE)),"",VLOOKUP(A17,【入力用】個人登録!$A$21:$P$50,13,FALSE)) &amp; IF(ISERROR(VLOOKUP(A17,【入力用】個人登録!$A$59:$P$127,13,FALSE)),"",VLOOKUP(A17,【入力用】個人登録!$A$59:$P$127,13,FALSE))</f>
        <v/>
      </c>
      <c r="F17" s="1147"/>
      <c r="G17" s="526" t="str">
        <f>IF(ISERROR(VLOOKUP(A17,【入力用】個人登録!$A$21:$P$50,15,FALSE)),"",VLOOKUP(A17,【入力用】個人登録!$A$21:$P$50,15,FALSE)) &amp; IF(ISERROR(VLOOKUP(A17,【入力用】個人登録!$A$59:$P$127,15,FALSE)),"",VLOOKUP(A17,【入力用】個人登録!$A$59:$P$127,15,FALSE))</f>
        <v/>
      </c>
      <c r="H17" s="1017" t="str">
        <f>IF(ISERROR(VLOOKUP(A17,【入力用】個人登録!$A$21:$P$50,5,FALSE)),"",VLOOKUP(A17,【入力用】個人登録!$A$21:$P$50,5,FALSE)) &amp; IF(ISERROR(VLOOKUP(A17,【入力用】個人登録!$A$59:$P$127,5,FALSE)),"",VLOOKUP(A17,【入力用】個人登録!$A$59:$P$127,5,FALSE))</f>
        <v/>
      </c>
      <c r="I17" s="1018"/>
      <c r="J17" s="1019"/>
      <c r="K17" s="1017" t="str">
        <f>IF(ISERROR(VLOOKUP(A17,【入力用】個人登録!$A$21:$P$50,6,FALSE)),"",VLOOKUP(A17,【入力用】個人登録!$A$21:$P$50,6,FALSE)) &amp; IF(ISERROR(VLOOKUP(A17,【入力用】個人登録!$A$59:$P$127,6,FALSE)),"",VLOOKUP(A17,【入力用】個人登録!$A$59:$P$127,6,FALSE))</f>
        <v/>
      </c>
      <c r="L17" s="1018"/>
      <c r="M17" s="1019"/>
      <c r="N17" s="1017" t="str">
        <f>IF(ISERROR(VLOOKUP(A17,【入力用】個人登録!$A$21:$P$50,16,FALSE)),"",VLOOKUP(A17,【入力用】個人登録!$A$21:$P$50,16,FALSE)) &amp; IF(ISERROR(VLOOKUP(A17,【入力用】個人登録!$A$59:$P$127,16,FALSE)),"",VLOOKUP(A17,【入力用】個人登録!$A$59:$P$127,16,FALSE))</f>
        <v/>
      </c>
      <c r="O17" s="1019"/>
      <c r="P17" s="1175" t="str">
        <f>IF(ISERROR(VLOOKUP(A17,【入力用】個人登録!$A$21:$P$50,8,FALSE)),"",VLOOKUP(A17,【入力用】個人登録!$A$21:$P$50,8,FALSE)) &amp; IF(ISERROR(VLOOKUP(A17,【入力用】個人登録!$A$59:$P$127,8,FALSE)),"",VLOOKUP(A17,【入力用】個人登録!$A$59:$P$127,8,FALSE))</f>
        <v/>
      </c>
      <c r="Q17" s="1176"/>
      <c r="R17" s="1177"/>
      <c r="S17" s="317" t="str">
        <f>IF(ISERROR(VLOOKUP(A17,【入力用】個人登録!$A$21:$P$50,3,FALSE)),"",VLOOKUP(A17,【入力用】個人登録!$A$21:$P$50,3,FALSE)) &amp; IF(ISERROR(VLOOKUP(A17,【入力用】個人登録!$A$59:$P$127,3,FALSE)),"",VLOOKUP(A17,【入力用】個人登録!$A$59:$P$127,3,FALSE))</f>
        <v/>
      </c>
      <c r="T17" s="1149"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50"/>
      <c r="V17" s="1151"/>
      <c r="W17" s="64"/>
      <c r="AE17" s="67"/>
      <c r="AF17" s="64" t="s">
        <v>773</v>
      </c>
    </row>
    <row r="18" spans="1:40" s="65" customFormat="1" ht="20.25" customHeight="1">
      <c r="A18" s="302"/>
      <c r="B18" s="81">
        <v>5</v>
      </c>
      <c r="C18" s="1033" t="str">
        <f>IF(ISERROR(VLOOKUP(A18,【入力用】個人登録!$A$21:$P$50,2,FALSE)),"",VLOOKUP(A18,【入力用】個人登録!$A$21:$P$50,2,FALSE)) &amp; IF(ISERROR(VLOOKUP(A18,【入力用】個人登録!$A$59:$P$127,2,FALSE)),"",VLOOKUP(A18,【入力用】個人登録!$A$59:$P$127,2,FALSE))</f>
        <v/>
      </c>
      <c r="D18" s="1034"/>
      <c r="E18" s="1146" t="str">
        <f>IF(ISERROR(VLOOKUP(A18,【入力用】個人登録!$A$21:$P$50,13,FALSE)),"",VLOOKUP(A18,【入力用】個人登録!$A$21:$P$50,13,FALSE)) &amp; IF(ISERROR(VLOOKUP(A18,【入力用】個人登録!$A$59:$P$127,13,FALSE)),"",VLOOKUP(A18,【入力用】個人登録!$A$59:$P$127,13,FALSE))</f>
        <v/>
      </c>
      <c r="F18" s="1147"/>
      <c r="G18" s="526" t="str">
        <f>IF(ISERROR(VLOOKUP(A18,【入力用】個人登録!$A$21:$P$50,15,FALSE)),"",VLOOKUP(A18,【入力用】個人登録!$A$21:$P$50,15,FALSE)) &amp; IF(ISERROR(VLOOKUP(A18,【入力用】個人登録!$A$59:$P$127,15,FALSE)),"",VLOOKUP(A18,【入力用】個人登録!$A$59:$P$127,15,FALSE))</f>
        <v/>
      </c>
      <c r="H18" s="1017" t="str">
        <f>IF(ISERROR(VLOOKUP(A18,【入力用】個人登録!$A$21:$P$50,5,FALSE)),"",VLOOKUP(A18,【入力用】個人登録!$A$21:$P$50,5,FALSE)) &amp; IF(ISERROR(VLOOKUP(A18,【入力用】個人登録!$A$59:$P$127,5,FALSE)),"",VLOOKUP(A18,【入力用】個人登録!$A$59:$P$127,5,FALSE))</f>
        <v/>
      </c>
      <c r="I18" s="1018"/>
      <c r="J18" s="1019"/>
      <c r="K18" s="1017" t="str">
        <f>IF(ISERROR(VLOOKUP(A18,【入力用】個人登録!$A$21:$P$50,6,FALSE)),"",VLOOKUP(A18,【入力用】個人登録!$A$21:$P$50,6,FALSE)) &amp; IF(ISERROR(VLOOKUP(A18,【入力用】個人登録!$A$59:$P$127,6,FALSE)),"",VLOOKUP(A18,【入力用】個人登録!$A$59:$P$127,6,FALSE))</f>
        <v/>
      </c>
      <c r="L18" s="1018"/>
      <c r="M18" s="1019"/>
      <c r="N18" s="1017" t="str">
        <f>IF(ISERROR(VLOOKUP(A18,【入力用】個人登録!$A$21:$P$50,16,FALSE)),"",VLOOKUP(A18,【入力用】個人登録!$A$21:$P$50,16,FALSE)) &amp; IF(ISERROR(VLOOKUP(A18,【入力用】個人登録!$A$59:$P$127,16,FALSE)),"",VLOOKUP(A18,【入力用】個人登録!$A$59:$P$127,16,FALSE))</f>
        <v/>
      </c>
      <c r="O18" s="1019"/>
      <c r="P18" s="1175" t="str">
        <f>IF(ISERROR(VLOOKUP(A18,【入力用】個人登録!$A$21:$P$50,8,FALSE)),"",VLOOKUP(A18,【入力用】個人登録!$A$21:$P$50,8,FALSE)) &amp; IF(ISERROR(VLOOKUP(A18,【入力用】個人登録!$A$59:$P$127,8,FALSE)),"",VLOOKUP(A18,【入力用】個人登録!$A$59:$P$127,8,FALSE))</f>
        <v/>
      </c>
      <c r="Q18" s="1176"/>
      <c r="R18" s="1177"/>
      <c r="S18" s="317" t="str">
        <f>IF(ISERROR(VLOOKUP(A18,【入力用】個人登録!$A$21:$P$50,3,FALSE)),"",VLOOKUP(A18,【入力用】個人登録!$A$21:$P$50,3,FALSE)) &amp; IF(ISERROR(VLOOKUP(A18,【入力用】個人登録!$A$59:$P$127,3,FALSE)),"",VLOOKUP(A18,【入力用】個人登録!$A$59:$P$127,3,FALSE))</f>
        <v/>
      </c>
      <c r="T18" s="1149"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50"/>
      <c r="V18" s="1151"/>
      <c r="W18" s="64"/>
      <c r="AE18" s="67"/>
      <c r="AF18" s="64" t="s">
        <v>774</v>
      </c>
    </row>
    <row r="19" spans="1:40" s="65" customFormat="1" ht="20.25" customHeight="1">
      <c r="A19" s="302"/>
      <c r="B19" s="81">
        <v>6</v>
      </c>
      <c r="C19" s="1033" t="str">
        <f>IF(ISERROR(VLOOKUP(A19,【入力用】個人登録!$A$21:$P$50,2,FALSE)),"",VLOOKUP(A19,【入力用】個人登録!$A$21:$P$50,2,FALSE)) &amp; IF(ISERROR(VLOOKUP(A19,【入力用】個人登録!$A$59:$P$127,2,FALSE)),"",VLOOKUP(A19,【入力用】個人登録!$A$59:$P$127,2,FALSE))</f>
        <v/>
      </c>
      <c r="D19" s="1034"/>
      <c r="E19" s="1146" t="str">
        <f>IF(ISERROR(VLOOKUP(A19,【入力用】個人登録!$A$21:$P$50,13,FALSE)),"",VLOOKUP(A19,【入力用】個人登録!$A$21:$P$50,13,FALSE)) &amp; IF(ISERROR(VLOOKUP(A19,【入力用】個人登録!$A$59:$P$127,13,FALSE)),"",VLOOKUP(A19,【入力用】個人登録!$A$59:$P$127,13,FALSE))</f>
        <v/>
      </c>
      <c r="F19" s="1147"/>
      <c r="G19" s="526" t="str">
        <f>IF(ISERROR(VLOOKUP(A19,【入力用】個人登録!$A$21:$P$50,15,FALSE)),"",VLOOKUP(A19,【入力用】個人登録!$A$21:$P$50,15,FALSE)) &amp; IF(ISERROR(VLOOKUP(A19,【入力用】個人登録!$A$59:$P$127,15,FALSE)),"",VLOOKUP(A19,【入力用】個人登録!$A$59:$P$127,15,FALSE))</f>
        <v/>
      </c>
      <c r="H19" s="1017" t="str">
        <f>IF(ISERROR(VLOOKUP(A19,【入力用】個人登録!$A$21:$P$50,5,FALSE)),"",VLOOKUP(A19,【入力用】個人登録!$A$21:$P$50,5,FALSE)) &amp; IF(ISERROR(VLOOKUP(A19,【入力用】個人登録!$A$59:$P$127,5,FALSE)),"",VLOOKUP(A19,【入力用】個人登録!$A$59:$P$127,5,FALSE))</f>
        <v/>
      </c>
      <c r="I19" s="1018"/>
      <c r="J19" s="1019"/>
      <c r="K19" s="1017" t="str">
        <f>IF(ISERROR(VLOOKUP(A19,【入力用】個人登録!$A$21:$P$50,6,FALSE)),"",VLOOKUP(A19,【入力用】個人登録!$A$21:$P$50,6,FALSE)) &amp; IF(ISERROR(VLOOKUP(A19,【入力用】個人登録!$A$59:$P$127,6,FALSE)),"",VLOOKUP(A19,【入力用】個人登録!$A$59:$P$127,6,FALSE))</f>
        <v/>
      </c>
      <c r="L19" s="1018"/>
      <c r="M19" s="1019"/>
      <c r="N19" s="1017" t="str">
        <f>IF(ISERROR(VLOOKUP(A19,【入力用】個人登録!$A$21:$P$50,16,FALSE)),"",VLOOKUP(A19,【入力用】個人登録!$A$21:$P$50,16,FALSE)) &amp; IF(ISERROR(VLOOKUP(A19,【入力用】個人登録!$A$59:$P$127,16,FALSE)),"",VLOOKUP(A19,【入力用】個人登録!$A$59:$P$127,16,FALSE))</f>
        <v/>
      </c>
      <c r="O19" s="1019"/>
      <c r="P19" s="1175" t="str">
        <f>IF(ISERROR(VLOOKUP(A19,【入力用】個人登録!$A$21:$P$50,8,FALSE)),"",VLOOKUP(A19,【入力用】個人登録!$A$21:$P$50,8,FALSE)) &amp; IF(ISERROR(VLOOKUP(A19,【入力用】個人登録!$A$59:$P$127,8,FALSE)),"",VLOOKUP(A19,【入力用】個人登録!$A$59:$P$127,8,FALSE))</f>
        <v/>
      </c>
      <c r="Q19" s="1176"/>
      <c r="R19" s="1177"/>
      <c r="S19" s="317" t="str">
        <f>IF(ISERROR(VLOOKUP(A19,【入力用】個人登録!$A$21:$P$50,3,FALSE)),"",VLOOKUP(A19,【入力用】個人登録!$A$21:$P$50,3,FALSE)) &amp; IF(ISERROR(VLOOKUP(A19,【入力用】個人登録!$A$59:$P$127,3,FALSE)),"",VLOOKUP(A19,【入力用】個人登録!$A$59:$P$127,3,FALSE))</f>
        <v/>
      </c>
      <c r="T19" s="1149"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50"/>
      <c r="V19" s="1151"/>
      <c r="W19" s="64"/>
      <c r="AE19" s="67"/>
      <c r="AF19" s="200"/>
      <c r="AG19" s="197"/>
      <c r="AH19" s="197"/>
      <c r="AI19" s="197"/>
      <c r="AJ19" s="197"/>
      <c r="AK19" s="197"/>
      <c r="AL19" s="197"/>
      <c r="AM19" s="197"/>
      <c r="AN19" s="198"/>
    </row>
    <row r="20" spans="1:40" s="65" customFormat="1" ht="20.25" customHeight="1">
      <c r="A20" s="302"/>
      <c r="B20" s="81">
        <v>7</v>
      </c>
      <c r="C20" s="1033" t="str">
        <f>IF(ISERROR(VLOOKUP(A20,【入力用】個人登録!$A$21:$P$50,2,FALSE)),"",VLOOKUP(A20,【入力用】個人登録!$A$21:$P$50,2,FALSE)) &amp; IF(ISERROR(VLOOKUP(A20,【入力用】個人登録!$A$59:$P$127,2,FALSE)),"",VLOOKUP(A20,【入力用】個人登録!$A$59:$P$127,2,FALSE))</f>
        <v/>
      </c>
      <c r="D20" s="1034"/>
      <c r="E20" s="1146" t="str">
        <f>IF(ISERROR(VLOOKUP(A20,【入力用】個人登録!$A$21:$P$50,13,FALSE)),"",VLOOKUP(A20,【入力用】個人登録!$A$21:$P$50,13,FALSE)) &amp; IF(ISERROR(VLOOKUP(A20,【入力用】個人登録!$A$59:$P$127,13,FALSE)),"",VLOOKUP(A20,【入力用】個人登録!$A$59:$P$127,13,FALSE))</f>
        <v/>
      </c>
      <c r="F20" s="1147"/>
      <c r="G20" s="526" t="str">
        <f>IF(ISERROR(VLOOKUP(A20,【入力用】個人登録!$A$21:$P$50,15,FALSE)),"",VLOOKUP(A20,【入力用】個人登録!$A$21:$P$50,15,FALSE)) &amp; IF(ISERROR(VLOOKUP(A20,【入力用】個人登録!$A$59:$P$127,15,FALSE)),"",VLOOKUP(A20,【入力用】個人登録!$A$59:$P$127,15,FALSE))</f>
        <v/>
      </c>
      <c r="H20" s="1017" t="str">
        <f>IF(ISERROR(VLOOKUP(A20,【入力用】個人登録!$A$21:$P$50,5,FALSE)),"",VLOOKUP(A20,【入力用】個人登録!$A$21:$P$50,5,FALSE)) &amp; IF(ISERROR(VLOOKUP(A20,【入力用】個人登録!$A$59:$P$127,5,FALSE)),"",VLOOKUP(A20,【入力用】個人登録!$A$59:$P$127,5,FALSE))</f>
        <v/>
      </c>
      <c r="I20" s="1018"/>
      <c r="J20" s="1019"/>
      <c r="K20" s="1017" t="str">
        <f>IF(ISERROR(VLOOKUP(A20,【入力用】個人登録!$A$21:$P$50,6,FALSE)),"",VLOOKUP(A20,【入力用】個人登録!$A$21:$P$50,6,FALSE)) &amp; IF(ISERROR(VLOOKUP(A20,【入力用】個人登録!$A$59:$P$127,6,FALSE)),"",VLOOKUP(A20,【入力用】個人登録!$A$59:$P$127,6,FALSE))</f>
        <v/>
      </c>
      <c r="L20" s="1018"/>
      <c r="M20" s="1019"/>
      <c r="N20" s="1017" t="str">
        <f>IF(ISERROR(VLOOKUP(A20,【入力用】個人登録!$A$21:$P$50,16,FALSE)),"",VLOOKUP(A20,【入力用】個人登録!$A$21:$P$50,16,FALSE)) &amp; IF(ISERROR(VLOOKUP(A20,【入力用】個人登録!$A$59:$P$127,16,FALSE)),"",VLOOKUP(A20,【入力用】個人登録!$A$59:$P$127,16,FALSE))</f>
        <v/>
      </c>
      <c r="O20" s="1019"/>
      <c r="P20" s="1175" t="str">
        <f>IF(ISERROR(VLOOKUP(A20,【入力用】個人登録!$A$21:$P$50,8,FALSE)),"",VLOOKUP(A20,【入力用】個人登録!$A$21:$P$50,8,FALSE)) &amp; IF(ISERROR(VLOOKUP(A20,【入力用】個人登録!$A$59:$P$127,8,FALSE)),"",VLOOKUP(A20,【入力用】個人登録!$A$59:$P$127,8,FALSE))</f>
        <v/>
      </c>
      <c r="Q20" s="1176"/>
      <c r="R20" s="1177"/>
      <c r="S20" s="317" t="str">
        <f>IF(ISERROR(VLOOKUP(A20,【入力用】個人登録!$A$21:$P$50,3,FALSE)),"",VLOOKUP(A20,【入力用】個人登録!$A$21:$P$50,3,FALSE)) &amp; IF(ISERROR(VLOOKUP(A20,【入力用】個人登録!$A$59:$P$127,3,FALSE)),"",VLOOKUP(A20,【入力用】個人登録!$A$59:$P$127,3,FALSE))</f>
        <v/>
      </c>
      <c r="T20" s="1149"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50"/>
      <c r="V20" s="1151"/>
      <c r="W20" s="64"/>
      <c r="AE20" s="67"/>
      <c r="AF20" s="200"/>
      <c r="AG20" s="197"/>
      <c r="AH20" s="197"/>
      <c r="AI20" s="197"/>
      <c r="AJ20" s="197"/>
      <c r="AK20" s="197"/>
      <c r="AL20" s="197"/>
      <c r="AM20" s="197"/>
      <c r="AN20" s="198"/>
    </row>
    <row r="21" spans="1:40" s="65" customFormat="1" ht="20.25" customHeight="1">
      <c r="A21" s="302"/>
      <c r="B21" s="81">
        <v>8</v>
      </c>
      <c r="C21" s="1033" t="str">
        <f>IF(ISERROR(VLOOKUP(A21,【入力用】個人登録!$A$21:$P$50,2,FALSE)),"",VLOOKUP(A21,【入力用】個人登録!$A$21:$P$50,2,FALSE)) &amp; IF(ISERROR(VLOOKUP(A21,【入力用】個人登録!$A$59:$P$127,2,FALSE)),"",VLOOKUP(A21,【入力用】個人登録!$A$59:$P$127,2,FALSE))</f>
        <v/>
      </c>
      <c r="D21" s="1034"/>
      <c r="E21" s="1146" t="str">
        <f>IF(ISERROR(VLOOKUP(A21,【入力用】個人登録!$A$21:$P$50,13,FALSE)),"",VLOOKUP(A21,【入力用】個人登録!$A$21:$P$50,13,FALSE)) &amp; IF(ISERROR(VLOOKUP(A21,【入力用】個人登録!$A$59:$P$127,13,FALSE)),"",VLOOKUP(A21,【入力用】個人登録!$A$59:$P$127,13,FALSE))</f>
        <v/>
      </c>
      <c r="F21" s="1147"/>
      <c r="G21" s="526" t="str">
        <f>IF(ISERROR(VLOOKUP(A21,【入力用】個人登録!$A$21:$P$50,15,FALSE)),"",VLOOKUP(A21,【入力用】個人登録!$A$21:$P$50,15,FALSE)) &amp; IF(ISERROR(VLOOKUP(A21,【入力用】個人登録!$A$59:$P$127,15,FALSE)),"",VLOOKUP(A21,【入力用】個人登録!$A$59:$P$127,15,FALSE))</f>
        <v/>
      </c>
      <c r="H21" s="1017" t="str">
        <f>IF(ISERROR(VLOOKUP(A21,【入力用】個人登録!$A$21:$P$50,5,FALSE)),"",VLOOKUP(A21,【入力用】個人登録!$A$21:$P$50,5,FALSE)) &amp; IF(ISERROR(VLOOKUP(A21,【入力用】個人登録!$A$59:$P$127,5,FALSE)),"",VLOOKUP(A21,【入力用】個人登録!$A$59:$P$127,5,FALSE))</f>
        <v/>
      </c>
      <c r="I21" s="1018"/>
      <c r="J21" s="1019"/>
      <c r="K21" s="1017" t="str">
        <f>IF(ISERROR(VLOOKUP(A21,【入力用】個人登録!$A$21:$P$50,6,FALSE)),"",VLOOKUP(A21,【入力用】個人登録!$A$21:$P$50,6,FALSE)) &amp; IF(ISERROR(VLOOKUP(A21,【入力用】個人登録!$A$59:$P$127,6,FALSE)),"",VLOOKUP(A21,【入力用】個人登録!$A$59:$P$127,6,FALSE))</f>
        <v/>
      </c>
      <c r="L21" s="1018"/>
      <c r="M21" s="1019"/>
      <c r="N21" s="1017" t="str">
        <f>IF(ISERROR(VLOOKUP(A21,【入力用】個人登録!$A$21:$P$50,16,FALSE)),"",VLOOKUP(A21,【入力用】個人登録!$A$21:$P$50,16,FALSE)) &amp; IF(ISERROR(VLOOKUP(A21,【入力用】個人登録!$A$59:$P$127,16,FALSE)),"",VLOOKUP(A21,【入力用】個人登録!$A$59:$P$127,16,FALSE))</f>
        <v/>
      </c>
      <c r="O21" s="1019"/>
      <c r="P21" s="1175" t="str">
        <f>IF(ISERROR(VLOOKUP(A21,【入力用】個人登録!$A$21:$P$50,8,FALSE)),"",VLOOKUP(A21,【入力用】個人登録!$A$21:$P$50,8,FALSE)) &amp; IF(ISERROR(VLOOKUP(A21,【入力用】個人登録!$A$59:$P$127,8,FALSE)),"",VLOOKUP(A21,【入力用】個人登録!$A$59:$P$127,8,FALSE))</f>
        <v/>
      </c>
      <c r="Q21" s="1176"/>
      <c r="R21" s="1177"/>
      <c r="S21" s="317" t="str">
        <f>IF(ISERROR(VLOOKUP(A21,【入力用】個人登録!$A$21:$P$50,3,FALSE)),"",VLOOKUP(A21,【入力用】個人登録!$A$21:$P$50,3,FALSE)) &amp; IF(ISERROR(VLOOKUP(A21,【入力用】個人登録!$A$59:$P$127,3,FALSE)),"",VLOOKUP(A21,【入力用】個人登録!$A$59:$P$127,3,FALSE))</f>
        <v/>
      </c>
      <c r="T21" s="1149"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50"/>
      <c r="V21" s="1151"/>
      <c r="W21" s="64"/>
      <c r="AE21" s="67"/>
      <c r="AF21" s="200"/>
      <c r="AG21" s="195"/>
      <c r="AH21" s="195"/>
      <c r="AI21" s="195"/>
      <c r="AJ21" s="195"/>
      <c r="AK21" s="195"/>
      <c r="AL21" s="195"/>
      <c r="AM21" s="195"/>
      <c r="AN21" s="196"/>
    </row>
    <row r="22" spans="1:40" s="65" customFormat="1" ht="20.25" customHeight="1">
      <c r="A22" s="302"/>
      <c r="B22" s="81">
        <v>9</v>
      </c>
      <c r="C22" s="1033" t="str">
        <f>IF(ISERROR(VLOOKUP(A22,【入力用】個人登録!$A$21:$P$50,2,FALSE)),"",VLOOKUP(A22,【入力用】個人登録!$A$21:$P$50,2,FALSE)) &amp; IF(ISERROR(VLOOKUP(A22,【入力用】個人登録!$A$59:$P$127,2,FALSE)),"",VLOOKUP(A22,【入力用】個人登録!$A$59:$P$127,2,FALSE))</f>
        <v/>
      </c>
      <c r="D22" s="1034"/>
      <c r="E22" s="1146" t="str">
        <f>IF(ISERROR(VLOOKUP(A22,【入力用】個人登録!$A$21:$P$50,13,FALSE)),"",VLOOKUP(A22,【入力用】個人登録!$A$21:$P$50,13,FALSE)) &amp; IF(ISERROR(VLOOKUP(A22,【入力用】個人登録!$A$59:$P$127,13,FALSE)),"",VLOOKUP(A22,【入力用】個人登録!$A$59:$P$127,13,FALSE))</f>
        <v/>
      </c>
      <c r="F22" s="1147"/>
      <c r="G22" s="526" t="str">
        <f>IF(ISERROR(VLOOKUP(A22,【入力用】個人登録!$A$21:$P$50,15,FALSE)),"",VLOOKUP(A22,【入力用】個人登録!$A$21:$P$50,15,FALSE)) &amp; IF(ISERROR(VLOOKUP(A22,【入力用】個人登録!$A$59:$P$127,15,FALSE)),"",VLOOKUP(A22,【入力用】個人登録!$A$59:$P$127,15,FALSE))</f>
        <v/>
      </c>
      <c r="H22" s="1017" t="str">
        <f>IF(ISERROR(VLOOKUP(A22,【入力用】個人登録!$A$21:$P$50,5,FALSE)),"",VLOOKUP(A22,【入力用】個人登録!$A$21:$P$50,5,FALSE)) &amp; IF(ISERROR(VLOOKUP(A22,【入力用】個人登録!$A$59:$P$127,5,FALSE)),"",VLOOKUP(A22,【入力用】個人登録!$A$59:$P$127,5,FALSE))</f>
        <v/>
      </c>
      <c r="I22" s="1018"/>
      <c r="J22" s="1019"/>
      <c r="K22" s="1017" t="str">
        <f>IF(ISERROR(VLOOKUP(A22,【入力用】個人登録!$A$21:$P$50,6,FALSE)),"",VLOOKUP(A22,【入力用】個人登録!$A$21:$P$50,6,FALSE)) &amp; IF(ISERROR(VLOOKUP(A22,【入力用】個人登録!$A$59:$P$127,6,FALSE)),"",VLOOKUP(A22,【入力用】個人登録!$A$59:$P$127,6,FALSE))</f>
        <v/>
      </c>
      <c r="L22" s="1018"/>
      <c r="M22" s="1019"/>
      <c r="N22" s="1017" t="str">
        <f>IF(ISERROR(VLOOKUP(A22,【入力用】個人登録!$A$21:$P$50,16,FALSE)),"",VLOOKUP(A22,【入力用】個人登録!$A$21:$P$50,16,FALSE)) &amp; IF(ISERROR(VLOOKUP(A22,【入力用】個人登録!$A$59:$P$127,16,FALSE)),"",VLOOKUP(A22,【入力用】個人登録!$A$59:$P$127,16,FALSE))</f>
        <v/>
      </c>
      <c r="O22" s="1019"/>
      <c r="P22" s="1175" t="str">
        <f>IF(ISERROR(VLOOKUP(A22,【入力用】個人登録!$A$21:$P$50,8,FALSE)),"",VLOOKUP(A22,【入力用】個人登録!$A$21:$P$50,8,FALSE)) &amp; IF(ISERROR(VLOOKUP(A22,【入力用】個人登録!$A$59:$P$127,8,FALSE)),"",VLOOKUP(A22,【入力用】個人登録!$A$59:$P$127,8,FALSE))</f>
        <v/>
      </c>
      <c r="Q22" s="1176"/>
      <c r="R22" s="1177"/>
      <c r="S22" s="317" t="str">
        <f>IF(ISERROR(VLOOKUP(A22,【入力用】個人登録!$A$21:$P$50,3,FALSE)),"",VLOOKUP(A22,【入力用】個人登録!$A$21:$P$50,3,FALSE)) &amp; IF(ISERROR(VLOOKUP(A22,【入力用】個人登録!$A$59:$P$127,3,FALSE)),"",VLOOKUP(A22,【入力用】個人登録!$A$59:$P$127,3,FALSE))</f>
        <v/>
      </c>
      <c r="T22" s="1149"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50"/>
      <c r="V22" s="1151"/>
      <c r="W22" s="64"/>
      <c r="AE22" s="67"/>
      <c r="AF22" s="68" t="s">
        <v>618</v>
      </c>
    </row>
    <row r="23" spans="1:40" s="65" customFormat="1" ht="20.25" customHeight="1">
      <c r="A23" s="302"/>
      <c r="B23" s="81">
        <v>10</v>
      </c>
      <c r="C23" s="1033" t="str">
        <f>IF(ISERROR(VLOOKUP(A23,【入力用】個人登録!$A$21:$P$50,2,FALSE)),"",VLOOKUP(A23,【入力用】個人登録!$A$21:$P$50,2,FALSE)) &amp; IF(ISERROR(VLOOKUP(A23,【入力用】個人登録!$A$59:$P$127,2,FALSE)),"",VLOOKUP(A23,【入力用】個人登録!$A$59:$P$127,2,FALSE))</f>
        <v/>
      </c>
      <c r="D23" s="1034"/>
      <c r="E23" s="1146" t="str">
        <f>IF(ISERROR(VLOOKUP(A23,【入力用】個人登録!$A$21:$P$50,13,FALSE)),"",VLOOKUP(A23,【入力用】個人登録!$A$21:$P$50,13,FALSE)) &amp; IF(ISERROR(VLOOKUP(A23,【入力用】個人登録!$A$59:$P$127,13,FALSE)),"",VLOOKUP(A23,【入力用】個人登録!$A$59:$P$127,13,FALSE))</f>
        <v/>
      </c>
      <c r="F23" s="1147"/>
      <c r="G23" s="526" t="str">
        <f>IF(ISERROR(VLOOKUP(A23,【入力用】個人登録!$A$21:$P$50,15,FALSE)),"",VLOOKUP(A23,【入力用】個人登録!$A$21:$P$50,15,FALSE)) &amp; IF(ISERROR(VLOOKUP(A23,【入力用】個人登録!$A$59:$P$127,15,FALSE)),"",VLOOKUP(A23,【入力用】個人登録!$A$59:$P$127,15,FALSE))</f>
        <v/>
      </c>
      <c r="H23" s="1017" t="str">
        <f>IF(ISERROR(VLOOKUP(A23,【入力用】個人登録!$A$21:$P$50,5,FALSE)),"",VLOOKUP(A23,【入力用】個人登録!$A$21:$P$50,5,FALSE)) &amp; IF(ISERROR(VLOOKUP(A23,【入力用】個人登録!$A$59:$P$127,5,FALSE)),"",VLOOKUP(A23,【入力用】個人登録!$A$59:$P$127,5,FALSE))</f>
        <v/>
      </c>
      <c r="I23" s="1018"/>
      <c r="J23" s="1019"/>
      <c r="K23" s="1017" t="str">
        <f>IF(ISERROR(VLOOKUP(A23,【入力用】個人登録!$A$21:$P$50,6,FALSE)),"",VLOOKUP(A23,【入力用】個人登録!$A$21:$P$50,6,FALSE)) &amp; IF(ISERROR(VLOOKUP(A23,【入力用】個人登録!$A$59:$P$127,6,FALSE)),"",VLOOKUP(A23,【入力用】個人登録!$A$59:$P$127,6,FALSE))</f>
        <v/>
      </c>
      <c r="L23" s="1018"/>
      <c r="M23" s="1019"/>
      <c r="N23" s="1017" t="str">
        <f>IF(ISERROR(VLOOKUP(A23,【入力用】個人登録!$A$21:$P$50,16,FALSE)),"",VLOOKUP(A23,【入力用】個人登録!$A$21:$P$50,16,FALSE)) &amp; IF(ISERROR(VLOOKUP(A23,【入力用】個人登録!$A$59:$P$127,16,FALSE)),"",VLOOKUP(A23,【入力用】個人登録!$A$59:$P$127,16,FALSE))</f>
        <v/>
      </c>
      <c r="O23" s="1019"/>
      <c r="P23" s="1175" t="str">
        <f>IF(ISERROR(VLOOKUP(A23,【入力用】個人登録!$A$21:$P$50,8,FALSE)),"",VLOOKUP(A23,【入力用】個人登録!$A$21:$P$50,8,FALSE)) &amp; IF(ISERROR(VLOOKUP(A23,【入力用】個人登録!$A$59:$P$127,8,FALSE)),"",VLOOKUP(A23,【入力用】個人登録!$A$59:$P$127,8,FALSE))</f>
        <v/>
      </c>
      <c r="Q23" s="1176"/>
      <c r="R23" s="1177"/>
      <c r="S23" s="317" t="str">
        <f>IF(ISERROR(VLOOKUP(A23,【入力用】個人登録!$A$21:$P$50,3,FALSE)),"",VLOOKUP(A23,【入力用】個人登録!$A$21:$P$50,3,FALSE)) &amp; IF(ISERROR(VLOOKUP(A23,【入力用】個人登録!$A$59:$P$127,3,FALSE)),"",VLOOKUP(A23,【入力用】個人登録!$A$59:$P$127,3,FALSE))</f>
        <v/>
      </c>
      <c r="T23" s="1149"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50"/>
      <c r="V23" s="1151"/>
      <c r="W23" s="64"/>
      <c r="AE23" s="67"/>
      <c r="AF23" s="68" t="s">
        <v>619</v>
      </c>
    </row>
    <row r="24" spans="1:40" s="65" customFormat="1" ht="20.25" customHeight="1">
      <c r="A24" s="302"/>
      <c r="B24" s="81">
        <v>11</v>
      </c>
      <c r="C24" s="1033" t="str">
        <f>IF(ISERROR(VLOOKUP(A24,【入力用】個人登録!$A$21:$P$50,2,FALSE)),"",VLOOKUP(A24,【入力用】個人登録!$A$21:$P$50,2,FALSE)) &amp; IF(ISERROR(VLOOKUP(A24,【入力用】個人登録!$A$59:$P$127,2,FALSE)),"",VLOOKUP(A24,【入力用】個人登録!$A$59:$P$127,2,FALSE))</f>
        <v/>
      </c>
      <c r="D24" s="1034"/>
      <c r="E24" s="1146" t="str">
        <f>IF(ISERROR(VLOOKUP(A24,【入力用】個人登録!$A$21:$P$50,13,FALSE)),"",VLOOKUP(A24,【入力用】個人登録!$A$21:$P$50,13,FALSE)) &amp; IF(ISERROR(VLOOKUP(A24,【入力用】個人登録!$A$59:$P$127,13,FALSE)),"",VLOOKUP(A24,【入力用】個人登録!$A$59:$P$127,13,FALSE))</f>
        <v/>
      </c>
      <c r="F24" s="1147"/>
      <c r="G24" s="526" t="str">
        <f>IF(ISERROR(VLOOKUP(A24,【入力用】個人登録!$A$21:$P$50,15,FALSE)),"",VLOOKUP(A24,【入力用】個人登録!$A$21:$P$50,15,FALSE)) &amp; IF(ISERROR(VLOOKUP(A24,【入力用】個人登録!$A$59:$P$127,15,FALSE)),"",VLOOKUP(A24,【入力用】個人登録!$A$59:$P$127,15,FALSE))</f>
        <v/>
      </c>
      <c r="H24" s="1017" t="str">
        <f>IF(ISERROR(VLOOKUP(A24,【入力用】個人登録!$A$21:$P$50,5,FALSE)),"",VLOOKUP(A24,【入力用】個人登録!$A$21:$P$50,5,FALSE)) &amp; IF(ISERROR(VLOOKUP(A24,【入力用】個人登録!$A$59:$P$127,5,FALSE)),"",VLOOKUP(A24,【入力用】個人登録!$A$59:$P$127,5,FALSE))</f>
        <v/>
      </c>
      <c r="I24" s="1018"/>
      <c r="J24" s="1019"/>
      <c r="K24" s="1017" t="str">
        <f>IF(ISERROR(VLOOKUP(A24,【入力用】個人登録!$A$21:$P$50,6,FALSE)),"",VLOOKUP(A24,【入力用】個人登録!$A$21:$P$50,6,FALSE)) &amp; IF(ISERROR(VLOOKUP(A24,【入力用】個人登録!$A$59:$P$127,6,FALSE)),"",VLOOKUP(A24,【入力用】個人登録!$A$59:$P$127,6,FALSE))</f>
        <v/>
      </c>
      <c r="L24" s="1018"/>
      <c r="M24" s="1019"/>
      <c r="N24" s="1017" t="str">
        <f>IF(ISERROR(VLOOKUP(A24,【入力用】個人登録!$A$21:$P$50,16,FALSE)),"",VLOOKUP(A24,【入力用】個人登録!$A$21:$P$50,16,FALSE)) &amp; IF(ISERROR(VLOOKUP(A24,【入力用】個人登録!$A$59:$P$127,16,FALSE)),"",VLOOKUP(A24,【入力用】個人登録!$A$59:$P$127,16,FALSE))</f>
        <v/>
      </c>
      <c r="O24" s="1019"/>
      <c r="P24" s="1175" t="str">
        <f>IF(ISERROR(VLOOKUP(A24,【入力用】個人登録!$A$21:$P$50,8,FALSE)),"",VLOOKUP(A24,【入力用】個人登録!$A$21:$P$50,8,FALSE)) &amp; IF(ISERROR(VLOOKUP(A24,【入力用】個人登録!$A$59:$P$127,8,FALSE)),"",VLOOKUP(A24,【入力用】個人登録!$A$59:$P$127,8,FALSE))</f>
        <v/>
      </c>
      <c r="Q24" s="1176"/>
      <c r="R24" s="1177"/>
      <c r="S24" s="317" t="str">
        <f>IF(ISERROR(VLOOKUP(A24,【入力用】個人登録!$A$21:$P$50,3,FALSE)),"",VLOOKUP(A24,【入力用】個人登録!$A$21:$P$50,3,FALSE)) &amp; IF(ISERROR(VLOOKUP(A24,【入力用】個人登録!$A$59:$P$127,3,FALSE)),"",VLOOKUP(A24,【入力用】個人登録!$A$59:$P$127,3,FALSE))</f>
        <v/>
      </c>
      <c r="T24" s="1149"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50"/>
      <c r="V24" s="1151"/>
      <c r="W24" s="64"/>
      <c r="AE24" s="67"/>
      <c r="AF24" s="68" t="s">
        <v>620</v>
      </c>
    </row>
    <row r="25" spans="1:40" s="65" customFormat="1" ht="20.25" customHeight="1">
      <c r="A25" s="302"/>
      <c r="B25" s="81">
        <v>12</v>
      </c>
      <c r="C25" s="1033" t="str">
        <f>IF(ISERROR(VLOOKUP(A25,【入力用】個人登録!$A$21:$P$50,2,FALSE)),"",VLOOKUP(A25,【入力用】個人登録!$A$21:$P$50,2,FALSE)) &amp; IF(ISERROR(VLOOKUP(A25,【入力用】個人登録!$A$59:$P$127,2,FALSE)),"",VLOOKUP(A25,【入力用】個人登録!$A$59:$P$127,2,FALSE))</f>
        <v/>
      </c>
      <c r="D25" s="1034"/>
      <c r="E25" s="1146" t="str">
        <f>IF(ISERROR(VLOOKUP(A25,【入力用】個人登録!$A$21:$P$50,13,FALSE)),"",VLOOKUP(A25,【入力用】個人登録!$A$21:$P$50,13,FALSE)) &amp; IF(ISERROR(VLOOKUP(A25,【入力用】個人登録!$A$59:$P$127,13,FALSE)),"",VLOOKUP(A25,【入力用】個人登録!$A$59:$P$127,13,FALSE))</f>
        <v/>
      </c>
      <c r="F25" s="1147"/>
      <c r="G25" s="526" t="str">
        <f>IF(ISERROR(VLOOKUP(A25,【入力用】個人登録!$A$21:$P$50,15,FALSE)),"",VLOOKUP(A25,【入力用】個人登録!$A$21:$P$50,15,FALSE)) &amp; IF(ISERROR(VLOOKUP(A25,【入力用】個人登録!$A$59:$P$127,15,FALSE)),"",VLOOKUP(A25,【入力用】個人登録!$A$59:$P$127,15,FALSE))</f>
        <v/>
      </c>
      <c r="H25" s="1017" t="str">
        <f>IF(ISERROR(VLOOKUP(A25,【入力用】個人登録!$A$21:$P$50,5,FALSE)),"",VLOOKUP(A25,【入力用】個人登録!$A$21:$P$50,5,FALSE)) &amp; IF(ISERROR(VLOOKUP(A25,【入力用】個人登録!$A$59:$P$127,5,FALSE)),"",VLOOKUP(A25,【入力用】個人登録!$A$59:$P$127,5,FALSE))</f>
        <v/>
      </c>
      <c r="I25" s="1018"/>
      <c r="J25" s="1019"/>
      <c r="K25" s="1017" t="str">
        <f>IF(ISERROR(VLOOKUP(A25,【入力用】個人登録!$A$21:$P$50,6,FALSE)),"",VLOOKUP(A25,【入力用】個人登録!$A$21:$P$50,6,FALSE)) &amp; IF(ISERROR(VLOOKUP(A25,【入力用】個人登録!$A$59:$P$127,6,FALSE)),"",VLOOKUP(A25,【入力用】個人登録!$A$59:$P$127,6,FALSE))</f>
        <v/>
      </c>
      <c r="L25" s="1018"/>
      <c r="M25" s="1019"/>
      <c r="N25" s="1017" t="str">
        <f>IF(ISERROR(VLOOKUP(A25,【入力用】個人登録!$A$21:$P$50,16,FALSE)),"",VLOOKUP(A25,【入力用】個人登録!$A$21:$P$50,16,FALSE)) &amp; IF(ISERROR(VLOOKUP(A25,【入力用】個人登録!$A$59:$P$127,16,FALSE)),"",VLOOKUP(A25,【入力用】個人登録!$A$59:$P$127,16,FALSE))</f>
        <v/>
      </c>
      <c r="O25" s="1019"/>
      <c r="P25" s="1175" t="str">
        <f>IF(ISERROR(VLOOKUP(A25,【入力用】個人登録!$A$21:$P$50,8,FALSE)),"",VLOOKUP(A25,【入力用】個人登録!$A$21:$P$50,8,FALSE)) &amp; IF(ISERROR(VLOOKUP(A25,【入力用】個人登録!$A$59:$P$127,8,FALSE)),"",VLOOKUP(A25,【入力用】個人登録!$A$59:$P$127,8,FALSE))</f>
        <v/>
      </c>
      <c r="Q25" s="1176"/>
      <c r="R25" s="1177"/>
      <c r="S25" s="317" t="str">
        <f>IF(ISERROR(VLOOKUP(A25,【入力用】個人登録!$A$21:$P$50,3,FALSE)),"",VLOOKUP(A25,【入力用】個人登録!$A$21:$P$50,3,FALSE)) &amp; IF(ISERROR(VLOOKUP(A25,【入力用】個人登録!$A$59:$P$127,3,FALSE)),"",VLOOKUP(A25,【入力用】個人登録!$A$59:$P$127,3,FALSE))</f>
        <v/>
      </c>
      <c r="T25" s="1149"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50"/>
      <c r="V25" s="1151"/>
      <c r="W25" s="64"/>
      <c r="AE25" s="67"/>
      <c r="AF25" s="68" t="s">
        <v>744</v>
      </c>
    </row>
    <row r="26" spans="1:40" s="65" customFormat="1" ht="20.25" customHeight="1">
      <c r="A26" s="302"/>
      <c r="B26" s="81">
        <v>13</v>
      </c>
      <c r="C26" s="1033" t="str">
        <f>IF(ISERROR(VLOOKUP(A26,【入力用】個人登録!$A$21:$P$50,2,FALSE)),"",VLOOKUP(A26,【入力用】個人登録!$A$21:$P$50,2,FALSE)) &amp; IF(ISERROR(VLOOKUP(A26,【入力用】個人登録!$A$59:$P$127,2,FALSE)),"",VLOOKUP(A26,【入力用】個人登録!$A$59:$P$127,2,FALSE))</f>
        <v/>
      </c>
      <c r="D26" s="1034"/>
      <c r="E26" s="1146" t="str">
        <f>IF(ISERROR(VLOOKUP(A26,【入力用】個人登録!$A$21:$P$50,13,FALSE)),"",VLOOKUP(A26,【入力用】個人登録!$A$21:$P$50,13,FALSE)) &amp; IF(ISERROR(VLOOKUP(A26,【入力用】個人登録!$A$59:$P$127,13,FALSE)),"",VLOOKUP(A26,【入力用】個人登録!$A$59:$P$127,13,FALSE))</f>
        <v/>
      </c>
      <c r="F26" s="1147"/>
      <c r="G26" s="526" t="str">
        <f>IF(ISERROR(VLOOKUP(A26,【入力用】個人登録!$A$21:$P$50,15,FALSE)),"",VLOOKUP(A26,【入力用】個人登録!$A$21:$P$50,15,FALSE)) &amp; IF(ISERROR(VLOOKUP(A26,【入力用】個人登録!$A$59:$P$127,15,FALSE)),"",VLOOKUP(A26,【入力用】個人登録!$A$59:$P$127,15,FALSE))</f>
        <v/>
      </c>
      <c r="H26" s="1017" t="str">
        <f>IF(ISERROR(VLOOKUP(A26,【入力用】個人登録!$A$21:$P$50,5,FALSE)),"",VLOOKUP(A26,【入力用】個人登録!$A$21:$P$50,5,FALSE)) &amp; IF(ISERROR(VLOOKUP(A26,【入力用】個人登録!$A$59:$P$127,5,FALSE)),"",VLOOKUP(A26,【入力用】個人登録!$A$59:$P$127,5,FALSE))</f>
        <v/>
      </c>
      <c r="I26" s="1018"/>
      <c r="J26" s="1019"/>
      <c r="K26" s="1017" t="str">
        <f>IF(ISERROR(VLOOKUP(A26,【入力用】個人登録!$A$21:$P$50,6,FALSE)),"",VLOOKUP(A26,【入力用】個人登録!$A$21:$P$50,6,FALSE)) &amp; IF(ISERROR(VLOOKUP(A26,【入力用】個人登録!$A$59:$P$127,6,FALSE)),"",VLOOKUP(A26,【入力用】個人登録!$A$59:$P$127,6,FALSE))</f>
        <v/>
      </c>
      <c r="L26" s="1018"/>
      <c r="M26" s="1019"/>
      <c r="N26" s="1017" t="str">
        <f>IF(ISERROR(VLOOKUP(A26,【入力用】個人登録!$A$21:$P$50,16,FALSE)),"",VLOOKUP(A26,【入力用】個人登録!$A$21:$P$50,16,FALSE)) &amp; IF(ISERROR(VLOOKUP(A26,【入力用】個人登録!$A$59:$P$127,16,FALSE)),"",VLOOKUP(A26,【入力用】個人登録!$A$59:$P$127,16,FALSE))</f>
        <v/>
      </c>
      <c r="O26" s="1019"/>
      <c r="P26" s="1175" t="str">
        <f>IF(ISERROR(VLOOKUP(A26,【入力用】個人登録!$A$21:$P$50,8,FALSE)),"",VLOOKUP(A26,【入力用】個人登録!$A$21:$P$50,8,FALSE)) &amp; IF(ISERROR(VLOOKUP(A26,【入力用】個人登録!$A$59:$P$127,8,FALSE)),"",VLOOKUP(A26,【入力用】個人登録!$A$59:$P$127,8,FALSE))</f>
        <v/>
      </c>
      <c r="Q26" s="1176"/>
      <c r="R26" s="1177"/>
      <c r="S26" s="317" t="str">
        <f>IF(ISERROR(VLOOKUP(A26,【入力用】個人登録!$A$21:$P$50,3,FALSE)),"",VLOOKUP(A26,【入力用】個人登録!$A$21:$P$50,3,FALSE)) &amp; IF(ISERROR(VLOOKUP(A26,【入力用】個人登録!$A$59:$P$127,3,FALSE)),"",VLOOKUP(A26,【入力用】個人登録!$A$59:$P$127,3,FALSE))</f>
        <v/>
      </c>
      <c r="T26" s="1149"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50"/>
      <c r="V26" s="1151"/>
      <c r="W26" s="64"/>
      <c r="AE26" s="67"/>
      <c r="AF26" s="69" t="s">
        <v>742</v>
      </c>
    </row>
    <row r="27" spans="1:40" s="65" customFormat="1" ht="20.25" customHeight="1">
      <c r="A27" s="302"/>
      <c r="B27" s="81">
        <v>14</v>
      </c>
      <c r="C27" s="1033" t="str">
        <f>IF(ISERROR(VLOOKUP(A27,【入力用】個人登録!$A$21:$P$50,2,FALSE)),"",VLOOKUP(A27,【入力用】個人登録!$A$21:$P$50,2,FALSE)) &amp; IF(ISERROR(VLOOKUP(A27,【入力用】個人登録!$A$59:$P$127,2,FALSE)),"",VLOOKUP(A27,【入力用】個人登録!$A$59:$P$127,2,FALSE))</f>
        <v/>
      </c>
      <c r="D27" s="1034"/>
      <c r="E27" s="1146" t="str">
        <f>IF(ISERROR(VLOOKUP(A27,【入力用】個人登録!$A$21:$P$50,13,FALSE)),"",VLOOKUP(A27,【入力用】個人登録!$A$21:$P$50,13,FALSE)) &amp; IF(ISERROR(VLOOKUP(A27,【入力用】個人登録!$A$59:$P$127,13,FALSE)),"",VLOOKUP(A27,【入力用】個人登録!$A$59:$P$127,13,FALSE))</f>
        <v/>
      </c>
      <c r="F27" s="1147"/>
      <c r="G27" s="484" t="str">
        <f>IF(ISERROR(VLOOKUP(A27,【入力用】個人登録!$A$21:$P$50,15,FALSE)),"",VLOOKUP(A27,【入力用】個人登録!$A$21:$P$50,15,FALSE)) &amp; IF(ISERROR(VLOOKUP(A27,【入力用】個人登録!$A$59:$P$127,15,FALSE)),"",VLOOKUP(A27,【入力用】個人登録!$A$59:$P$127,15,FALSE))</f>
        <v/>
      </c>
      <c r="H27" s="1017" t="str">
        <f>IF(ISERROR(VLOOKUP(A27,【入力用】個人登録!$A$21:$P$50,5,FALSE)),"",VLOOKUP(A27,【入力用】個人登録!$A$21:$P$50,5,FALSE)) &amp; IF(ISERROR(VLOOKUP(A27,【入力用】個人登録!$A$59:$P$127,5,FALSE)),"",VLOOKUP(A27,【入力用】個人登録!$A$59:$P$127,5,FALSE))</f>
        <v/>
      </c>
      <c r="I27" s="1018"/>
      <c r="J27" s="1019"/>
      <c r="K27" s="1017" t="str">
        <f>IF(ISERROR(VLOOKUP(A27,【入力用】個人登録!$A$21:$P$50,6,FALSE)),"",VLOOKUP(A27,【入力用】個人登録!$A$21:$P$50,6,FALSE)) &amp; IF(ISERROR(VLOOKUP(A27,【入力用】個人登録!$A$59:$P$127,6,FALSE)),"",VLOOKUP(A27,【入力用】個人登録!$A$59:$P$127,6,FALSE))</f>
        <v/>
      </c>
      <c r="L27" s="1018"/>
      <c r="M27" s="1019"/>
      <c r="N27" s="1017" t="str">
        <f>IF(ISERROR(VLOOKUP(A27,【入力用】個人登録!$A$21:$P$50,16,FALSE)),"",VLOOKUP(A27,【入力用】個人登録!$A$21:$P$50,16,FALSE)) &amp; IF(ISERROR(VLOOKUP(A27,【入力用】個人登録!$A$59:$P$127,16,FALSE)),"",VLOOKUP(A27,【入力用】個人登録!$A$59:$P$127,16,FALSE))</f>
        <v/>
      </c>
      <c r="O27" s="1019"/>
      <c r="P27" s="1175" t="str">
        <f>IF(ISERROR(VLOOKUP(A27,【入力用】個人登録!$A$21:$P$50,8,FALSE)),"",VLOOKUP(A27,【入力用】個人登録!$A$21:$P$50,8,FALSE)) &amp; IF(ISERROR(VLOOKUP(A27,【入力用】個人登録!$A$59:$P$127,8,FALSE)),"",VLOOKUP(A27,【入力用】個人登録!$A$59:$P$127,8,FALSE))</f>
        <v/>
      </c>
      <c r="Q27" s="1176"/>
      <c r="R27" s="1177"/>
      <c r="S27" s="317" t="str">
        <f>IF(ISERROR(VLOOKUP(A27,【入力用】個人登録!$A$21:$P$50,3,FALSE)),"",VLOOKUP(A27,【入力用】個人登録!$A$21:$P$50,3,FALSE)) &amp; IF(ISERROR(VLOOKUP(A27,【入力用】個人登録!$A$59:$P$127,3,FALSE)),"",VLOOKUP(A27,【入力用】個人登録!$A$59:$P$127,3,FALSE))</f>
        <v/>
      </c>
      <c r="T27" s="1149"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50"/>
      <c r="V27" s="1151"/>
      <c r="W27" s="64"/>
      <c r="AE27" s="67"/>
      <c r="AF27" s="65" t="s">
        <v>149</v>
      </c>
    </row>
    <row r="28" spans="1:40" s="65" customFormat="1" ht="20.25" customHeight="1">
      <c r="A28" s="302"/>
      <c r="B28" s="81">
        <v>15</v>
      </c>
      <c r="C28" s="1033" t="str">
        <f>IF(ISERROR(VLOOKUP(A28,【入力用】個人登録!$A$21:$P$50,2,FALSE)),"",VLOOKUP(A28,【入力用】個人登録!$A$21:$P$50,2,FALSE)) &amp; IF(ISERROR(VLOOKUP(A28,【入力用】個人登録!$A$59:$P$127,2,FALSE)),"",VLOOKUP(A28,【入力用】個人登録!$A$59:$P$127,2,FALSE))</f>
        <v/>
      </c>
      <c r="D28" s="1034"/>
      <c r="E28" s="1146" t="str">
        <f>IF(ISERROR(VLOOKUP(A28,【入力用】個人登録!$A$21:$P$50,13,FALSE)),"",VLOOKUP(A28,【入力用】個人登録!$A$21:$P$50,13,FALSE)) &amp; IF(ISERROR(VLOOKUP(A28,【入力用】個人登録!$A$59:$P$127,13,FALSE)),"",VLOOKUP(A28,【入力用】個人登録!$A$59:$P$127,13,FALSE))</f>
        <v/>
      </c>
      <c r="F28" s="1147"/>
      <c r="G28" s="526" t="str">
        <f>IF(ISERROR(VLOOKUP(A28,【入力用】個人登録!$A$21:$P$50,15,FALSE)),"",VLOOKUP(A28,【入力用】個人登録!$A$21:$P$50,15,FALSE)) &amp; IF(ISERROR(VLOOKUP(A28,【入力用】個人登録!$A$59:$P$127,15,FALSE)),"",VLOOKUP(A28,【入力用】個人登録!$A$59:$P$127,15,FALSE))</f>
        <v/>
      </c>
      <c r="H28" s="1017" t="str">
        <f>IF(ISERROR(VLOOKUP(A28,【入力用】個人登録!$A$21:$P$50,5,FALSE)),"",VLOOKUP(A28,【入力用】個人登録!$A$21:$P$50,5,FALSE)) &amp; IF(ISERROR(VLOOKUP(A28,【入力用】個人登録!$A$59:$P$127,5,FALSE)),"",VLOOKUP(A28,【入力用】個人登録!$A$59:$P$127,5,FALSE))</f>
        <v/>
      </c>
      <c r="I28" s="1018"/>
      <c r="J28" s="1019"/>
      <c r="K28" s="1017" t="str">
        <f>IF(ISERROR(VLOOKUP(A28,【入力用】個人登録!$A$21:$P$50,6,FALSE)),"",VLOOKUP(A28,【入力用】個人登録!$A$21:$P$50,6,FALSE)) &amp; IF(ISERROR(VLOOKUP(A28,【入力用】個人登録!$A$59:$P$127,6,FALSE)),"",VLOOKUP(A28,【入力用】個人登録!$A$59:$P$127,6,FALSE))</f>
        <v/>
      </c>
      <c r="L28" s="1018"/>
      <c r="M28" s="1019"/>
      <c r="N28" s="1017" t="str">
        <f>IF(ISERROR(VLOOKUP(A28,【入力用】個人登録!$A$21:$P$50,16,FALSE)),"",VLOOKUP(A28,【入力用】個人登録!$A$21:$P$50,16,FALSE)) &amp; IF(ISERROR(VLOOKUP(A28,【入力用】個人登録!$A$59:$P$127,16,FALSE)),"",VLOOKUP(A28,【入力用】個人登録!$A$59:$P$127,16,FALSE))</f>
        <v/>
      </c>
      <c r="O28" s="1019"/>
      <c r="P28" s="1175" t="str">
        <f>IF(ISERROR(VLOOKUP(A28,【入力用】個人登録!$A$21:$P$50,8,FALSE)),"",VLOOKUP(A28,【入力用】個人登録!$A$21:$P$50,8,FALSE)) &amp; IF(ISERROR(VLOOKUP(A28,【入力用】個人登録!$A$59:$P$127,8,FALSE)),"",VLOOKUP(A28,【入力用】個人登録!$A$59:$P$127,8,FALSE))</f>
        <v/>
      </c>
      <c r="Q28" s="1176"/>
      <c r="R28" s="1177"/>
      <c r="S28" s="317" t="str">
        <f>IF(ISERROR(VLOOKUP(A28,【入力用】個人登録!$A$21:$P$50,3,FALSE)),"",VLOOKUP(A28,【入力用】個人登録!$A$21:$P$50,3,FALSE)) &amp; IF(ISERROR(VLOOKUP(A28,【入力用】個人登録!$A$59:$P$127,3,FALSE)),"",VLOOKUP(A28,【入力用】個人登録!$A$59:$P$127,3,FALSE))</f>
        <v/>
      </c>
      <c r="T28" s="1149"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50"/>
      <c r="V28" s="1151"/>
      <c r="W28" s="64"/>
      <c r="AE28" s="67"/>
      <c r="AF28" s="65" t="s">
        <v>741</v>
      </c>
    </row>
    <row r="29" spans="1:40" s="65" customFormat="1" ht="20.25" customHeight="1">
      <c r="A29" s="302"/>
      <c r="B29" s="81">
        <v>16</v>
      </c>
      <c r="C29" s="1033" t="str">
        <f>IF(ISERROR(VLOOKUP(A29,【入力用】個人登録!$A$21:$P$50,2,FALSE)),"",VLOOKUP(A29,【入力用】個人登録!$A$21:$P$50,2,FALSE)) &amp; IF(ISERROR(VLOOKUP(A29,【入力用】個人登録!$A$59:$P$127,2,FALSE)),"",VLOOKUP(A29,【入力用】個人登録!$A$59:$P$127,2,FALSE))</f>
        <v/>
      </c>
      <c r="D29" s="1034"/>
      <c r="E29" s="1146" t="str">
        <f>IF(ISERROR(VLOOKUP(A29,【入力用】個人登録!$A$21:$P$50,13,FALSE)),"",VLOOKUP(A29,【入力用】個人登録!$A$21:$P$50,13,FALSE)) &amp; IF(ISERROR(VLOOKUP(A29,【入力用】個人登録!$A$59:$P$127,13,FALSE)),"",VLOOKUP(A29,【入力用】個人登録!$A$59:$P$127,13,FALSE))</f>
        <v/>
      </c>
      <c r="F29" s="1147"/>
      <c r="G29" s="526" t="str">
        <f>IF(ISERROR(VLOOKUP(A29,【入力用】個人登録!$A$21:$P$50,15,FALSE)),"",VLOOKUP(A29,【入力用】個人登録!$A$21:$P$50,15,FALSE)) &amp; IF(ISERROR(VLOOKUP(A29,【入力用】個人登録!$A$59:$P$127,15,FALSE)),"",VLOOKUP(A29,【入力用】個人登録!$A$59:$P$127,15,FALSE))</f>
        <v/>
      </c>
      <c r="H29" s="1017" t="str">
        <f>IF(ISERROR(VLOOKUP(A29,【入力用】個人登録!$A$21:$P$50,5,FALSE)),"",VLOOKUP(A29,【入力用】個人登録!$A$21:$P$50,5,FALSE)) &amp; IF(ISERROR(VLOOKUP(A29,【入力用】個人登録!$A$59:$P$127,5,FALSE)),"",VLOOKUP(A29,【入力用】個人登録!$A$59:$P$127,5,FALSE))</f>
        <v/>
      </c>
      <c r="I29" s="1018"/>
      <c r="J29" s="1019"/>
      <c r="K29" s="1017" t="str">
        <f>IF(ISERROR(VLOOKUP(A29,【入力用】個人登録!$A$21:$P$50,6,FALSE)),"",VLOOKUP(A29,【入力用】個人登録!$A$21:$P$50,6,FALSE)) &amp; IF(ISERROR(VLOOKUP(A29,【入力用】個人登録!$A$59:$P$127,6,FALSE)),"",VLOOKUP(A29,【入力用】個人登録!$A$59:$P$127,6,FALSE))</f>
        <v/>
      </c>
      <c r="L29" s="1018"/>
      <c r="M29" s="1019"/>
      <c r="N29" s="1017" t="str">
        <f>IF(ISERROR(VLOOKUP(A29,【入力用】個人登録!$A$21:$P$50,16,FALSE)),"",VLOOKUP(A29,【入力用】個人登録!$A$21:$P$50,16,FALSE)) &amp; IF(ISERROR(VLOOKUP(A29,【入力用】個人登録!$A$59:$P$127,16,FALSE)),"",VLOOKUP(A29,【入力用】個人登録!$A$59:$P$127,16,FALSE))</f>
        <v/>
      </c>
      <c r="O29" s="1019"/>
      <c r="P29" s="1175" t="str">
        <f>IF(ISERROR(VLOOKUP(A29,【入力用】個人登録!$A$21:$P$50,8,FALSE)),"",VLOOKUP(A29,【入力用】個人登録!$A$21:$P$50,8,FALSE)) &amp; IF(ISERROR(VLOOKUP(A29,【入力用】個人登録!$A$59:$P$127,8,FALSE)),"",VLOOKUP(A29,【入力用】個人登録!$A$59:$P$127,8,FALSE))</f>
        <v/>
      </c>
      <c r="Q29" s="1176"/>
      <c r="R29" s="1177"/>
      <c r="S29" s="317" t="str">
        <f>IF(ISERROR(VLOOKUP(A29,【入力用】個人登録!$A$21:$P$50,3,FALSE)),"",VLOOKUP(A29,【入力用】個人登録!$A$21:$P$50,3,FALSE)) &amp; IF(ISERROR(VLOOKUP(A29,【入力用】個人登録!$A$59:$P$127,3,FALSE)),"",VLOOKUP(A29,【入力用】個人登録!$A$59:$P$127,3,FALSE))</f>
        <v/>
      </c>
      <c r="T29" s="1149"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50"/>
      <c r="V29" s="1151"/>
      <c r="W29" s="64"/>
      <c r="AE29" s="67"/>
    </row>
    <row r="30" spans="1:40" s="65" customFormat="1" ht="20.25" customHeight="1">
      <c r="A30" s="302"/>
      <c r="B30" s="81">
        <v>17</v>
      </c>
      <c r="C30" s="1033" t="str">
        <f>IF(ISERROR(VLOOKUP(A30,【入力用】個人登録!$A$21:$P$50,2,FALSE)),"",VLOOKUP(A30,【入力用】個人登録!$A$21:$P$50,2,FALSE)) &amp; IF(ISERROR(VLOOKUP(A30,【入力用】個人登録!$A$59:$P$127,2,FALSE)),"",VLOOKUP(A30,【入力用】個人登録!$A$59:$P$127,2,FALSE))</f>
        <v/>
      </c>
      <c r="D30" s="1034"/>
      <c r="E30" s="1146" t="str">
        <f>IF(ISERROR(VLOOKUP(A30,【入力用】個人登録!$A$21:$P$50,13,FALSE)),"",VLOOKUP(A30,【入力用】個人登録!$A$21:$P$50,13,FALSE)) &amp; IF(ISERROR(VLOOKUP(A30,【入力用】個人登録!$A$59:$P$127,13,FALSE)),"",VLOOKUP(A30,【入力用】個人登録!$A$59:$P$127,13,FALSE))</f>
        <v/>
      </c>
      <c r="F30" s="1147"/>
      <c r="G30" s="526" t="str">
        <f>IF(ISERROR(VLOOKUP(A30,【入力用】個人登録!$A$21:$P$50,15,FALSE)),"",VLOOKUP(A30,【入力用】個人登録!$A$21:$P$50,15,FALSE)) &amp; IF(ISERROR(VLOOKUP(A30,【入力用】個人登録!$A$59:$P$127,15,FALSE)),"",VLOOKUP(A30,【入力用】個人登録!$A$59:$P$127,15,FALSE))</f>
        <v/>
      </c>
      <c r="H30" s="1017" t="str">
        <f>IF(ISERROR(VLOOKUP(A30,【入力用】個人登録!$A$21:$P$50,5,FALSE)),"",VLOOKUP(A30,【入力用】個人登録!$A$21:$P$50,5,FALSE)) &amp; IF(ISERROR(VLOOKUP(A30,【入力用】個人登録!$A$59:$P$127,5,FALSE)),"",VLOOKUP(A30,【入力用】個人登録!$A$59:$P$127,5,FALSE))</f>
        <v/>
      </c>
      <c r="I30" s="1018"/>
      <c r="J30" s="1019"/>
      <c r="K30" s="1017" t="str">
        <f>IF(ISERROR(VLOOKUP(A30,【入力用】個人登録!$A$21:$P$50,6,FALSE)),"",VLOOKUP(A30,【入力用】個人登録!$A$21:$P$50,6,FALSE)) &amp; IF(ISERROR(VLOOKUP(A30,【入力用】個人登録!$A$59:$P$127,6,FALSE)),"",VLOOKUP(A30,【入力用】個人登録!$A$59:$P$127,6,FALSE))</f>
        <v/>
      </c>
      <c r="L30" s="1018"/>
      <c r="M30" s="1019"/>
      <c r="N30" s="1017" t="str">
        <f>IF(ISERROR(VLOOKUP(A30,【入力用】個人登録!$A$21:$P$50,16,FALSE)),"",VLOOKUP(A30,【入力用】個人登録!$A$21:$P$50,16,FALSE)) &amp; IF(ISERROR(VLOOKUP(A30,【入力用】個人登録!$A$59:$P$127,16,FALSE)),"",VLOOKUP(A30,【入力用】個人登録!$A$59:$P$127,16,FALSE))</f>
        <v/>
      </c>
      <c r="O30" s="1019"/>
      <c r="P30" s="1175" t="str">
        <f>IF(ISERROR(VLOOKUP(A30,【入力用】個人登録!$A$21:$P$50,8,FALSE)),"",VLOOKUP(A30,【入力用】個人登録!$A$21:$P$50,8,FALSE)) &amp; IF(ISERROR(VLOOKUP(A30,【入力用】個人登録!$A$59:$P$127,8,FALSE)),"",VLOOKUP(A30,【入力用】個人登録!$A$59:$P$127,8,FALSE))</f>
        <v/>
      </c>
      <c r="Q30" s="1176"/>
      <c r="R30" s="1177"/>
      <c r="S30" s="317" t="str">
        <f>IF(ISERROR(VLOOKUP(A30,【入力用】個人登録!$A$21:$P$50,3,FALSE)),"",VLOOKUP(A30,【入力用】個人登録!$A$21:$P$50,3,FALSE)) &amp; IF(ISERROR(VLOOKUP(A30,【入力用】個人登録!$A$59:$P$127,3,FALSE)),"",VLOOKUP(A30,【入力用】個人登録!$A$59:$P$127,3,FALSE))</f>
        <v/>
      </c>
      <c r="T30" s="1149"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50"/>
      <c r="V30" s="1151"/>
      <c r="W30" s="64"/>
      <c r="AE30" s="67"/>
    </row>
    <row r="31" spans="1:40" s="65" customFormat="1" ht="20.25" customHeight="1">
      <c r="A31" s="302"/>
      <c r="B31" s="81">
        <v>18</v>
      </c>
      <c r="C31" s="1033" t="str">
        <f>IF(ISERROR(VLOOKUP(A31,【入力用】個人登録!$A$21:$P$50,2,FALSE)),"",VLOOKUP(A31,【入力用】個人登録!$A$21:$P$50,2,FALSE)) &amp; IF(ISERROR(VLOOKUP(A31,【入力用】個人登録!$A$59:$P$127,2,FALSE)),"",VLOOKUP(A31,【入力用】個人登録!$A$59:$P$127,2,FALSE))</f>
        <v/>
      </c>
      <c r="D31" s="1034"/>
      <c r="E31" s="1146" t="str">
        <f>IF(ISERROR(VLOOKUP(A31,【入力用】個人登録!$A$21:$P$50,13,FALSE)),"",VLOOKUP(A31,【入力用】個人登録!$A$21:$P$50,13,FALSE)) &amp; IF(ISERROR(VLOOKUP(A31,【入力用】個人登録!$A$59:$P$127,13,FALSE)),"",VLOOKUP(A31,【入力用】個人登録!$A$59:$P$127,13,FALSE))</f>
        <v/>
      </c>
      <c r="F31" s="1147"/>
      <c r="G31" s="526" t="str">
        <f>IF(ISERROR(VLOOKUP(A31,【入力用】個人登録!$A$21:$P$50,15,FALSE)),"",VLOOKUP(A31,【入力用】個人登録!$A$21:$P$50,15,FALSE)) &amp; IF(ISERROR(VLOOKUP(A31,【入力用】個人登録!$A$59:$P$127,15,FALSE)),"",VLOOKUP(A31,【入力用】個人登録!$A$59:$P$127,15,FALSE))</f>
        <v/>
      </c>
      <c r="H31" s="1017" t="str">
        <f>IF(ISERROR(VLOOKUP(A31,【入力用】個人登録!$A$21:$P$50,5,FALSE)),"",VLOOKUP(A31,【入力用】個人登録!$A$21:$P$50,5,FALSE)) &amp; IF(ISERROR(VLOOKUP(A31,【入力用】個人登録!$A$59:$P$127,5,FALSE)),"",VLOOKUP(A31,【入力用】個人登録!$A$59:$P$127,5,FALSE))</f>
        <v/>
      </c>
      <c r="I31" s="1018"/>
      <c r="J31" s="1019"/>
      <c r="K31" s="1017" t="str">
        <f>IF(ISERROR(VLOOKUP(A31,【入力用】個人登録!$A$21:$P$50,6,FALSE)),"",VLOOKUP(A31,【入力用】個人登録!$A$21:$P$50,6,FALSE)) &amp; IF(ISERROR(VLOOKUP(A31,【入力用】個人登録!$A$59:$P$127,6,FALSE)),"",VLOOKUP(A31,【入力用】個人登録!$A$59:$P$127,6,FALSE))</f>
        <v/>
      </c>
      <c r="L31" s="1018"/>
      <c r="M31" s="1019"/>
      <c r="N31" s="1017" t="str">
        <f>IF(ISERROR(VLOOKUP(A31,【入力用】個人登録!$A$21:$P$50,16,FALSE)),"",VLOOKUP(A31,【入力用】個人登録!$A$21:$P$50,16,FALSE)) &amp; IF(ISERROR(VLOOKUP(A31,【入力用】個人登録!$A$59:$P$127,16,FALSE)),"",VLOOKUP(A31,【入力用】個人登録!$A$59:$P$127,16,FALSE))</f>
        <v/>
      </c>
      <c r="O31" s="1019"/>
      <c r="P31" s="1175" t="str">
        <f>IF(ISERROR(VLOOKUP(A31,【入力用】個人登録!$A$21:$P$50,8,FALSE)),"",VLOOKUP(A31,【入力用】個人登録!$A$21:$P$50,8,FALSE)) &amp; IF(ISERROR(VLOOKUP(A31,【入力用】個人登録!$A$59:$P$127,8,FALSE)),"",VLOOKUP(A31,【入力用】個人登録!$A$59:$P$127,8,FALSE))</f>
        <v/>
      </c>
      <c r="Q31" s="1176"/>
      <c r="R31" s="1177"/>
      <c r="S31" s="317" t="str">
        <f>IF(ISERROR(VLOOKUP(A31,【入力用】個人登録!$A$21:$P$50,3,FALSE)),"",VLOOKUP(A31,【入力用】個人登録!$A$21:$P$50,3,FALSE)) &amp; IF(ISERROR(VLOOKUP(A31,【入力用】個人登録!$A$59:$P$127,3,FALSE)),"",VLOOKUP(A31,【入力用】個人登録!$A$59:$P$127,3,FALSE))</f>
        <v/>
      </c>
      <c r="T31" s="1149"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50"/>
      <c r="V31" s="1151"/>
      <c r="W31" s="64"/>
      <c r="AE31" s="67"/>
    </row>
    <row r="32" spans="1:40" s="65" customFormat="1" ht="20.25" customHeight="1">
      <c r="A32" s="302"/>
      <c r="B32" s="81">
        <v>19</v>
      </c>
      <c r="C32" s="1033" t="str">
        <f>IF(ISERROR(VLOOKUP(A32,【入力用】個人登録!$A$21:$P$50,2,FALSE)),"",VLOOKUP(A32,【入力用】個人登録!$A$21:$P$50,2,FALSE)) &amp; IF(ISERROR(VLOOKUP(A32,【入力用】個人登録!$A$59:$P$127,2,FALSE)),"",VLOOKUP(A32,【入力用】個人登録!$A$59:$P$127,2,FALSE))</f>
        <v/>
      </c>
      <c r="D32" s="1034"/>
      <c r="E32" s="1146" t="str">
        <f>IF(ISERROR(VLOOKUP(A32,【入力用】個人登録!$A$21:$P$50,13,FALSE)),"",VLOOKUP(A32,【入力用】個人登録!$A$21:$P$50,13,FALSE)) &amp; IF(ISERROR(VLOOKUP(A32,【入力用】個人登録!$A$59:$P$127,13,FALSE)),"",VLOOKUP(A32,【入力用】個人登録!$A$59:$P$127,13,FALSE))</f>
        <v/>
      </c>
      <c r="F32" s="1147"/>
      <c r="G32" s="526" t="str">
        <f>IF(ISERROR(VLOOKUP(A32,【入力用】個人登録!$A$21:$P$50,15,FALSE)),"",VLOOKUP(A32,【入力用】個人登録!$A$21:$P$50,15,FALSE)) &amp; IF(ISERROR(VLOOKUP(A32,【入力用】個人登録!$A$59:$P$127,15,FALSE)),"",VLOOKUP(A32,【入力用】個人登録!$A$59:$P$127,15,FALSE))</f>
        <v/>
      </c>
      <c r="H32" s="1017" t="str">
        <f>IF(ISERROR(VLOOKUP(A32,【入力用】個人登録!$A$21:$P$50,5,FALSE)),"",VLOOKUP(A32,【入力用】個人登録!$A$21:$P$50,5,FALSE)) &amp; IF(ISERROR(VLOOKUP(A32,【入力用】個人登録!$A$59:$P$127,5,FALSE)),"",VLOOKUP(A32,【入力用】個人登録!$A$59:$P$127,5,FALSE))</f>
        <v/>
      </c>
      <c r="I32" s="1018"/>
      <c r="J32" s="1019"/>
      <c r="K32" s="1017" t="str">
        <f>IF(ISERROR(VLOOKUP(A32,【入力用】個人登録!$A$21:$P$50,6,FALSE)),"",VLOOKUP(A32,【入力用】個人登録!$A$21:$P$50,6,FALSE)) &amp; IF(ISERROR(VLOOKUP(A32,【入力用】個人登録!$A$59:$P$127,6,FALSE)),"",VLOOKUP(A32,【入力用】個人登録!$A$59:$P$127,6,FALSE))</f>
        <v/>
      </c>
      <c r="L32" s="1018"/>
      <c r="M32" s="1019"/>
      <c r="N32" s="1017" t="str">
        <f>IF(ISERROR(VLOOKUP(A32,【入力用】個人登録!$A$21:$P$50,16,FALSE)),"",VLOOKUP(A32,【入力用】個人登録!$A$21:$P$50,16,FALSE)) &amp; IF(ISERROR(VLOOKUP(A32,【入力用】個人登録!$A$59:$P$127,16,FALSE)),"",VLOOKUP(A32,【入力用】個人登録!$A$59:$P$127,16,FALSE))</f>
        <v/>
      </c>
      <c r="O32" s="1019"/>
      <c r="P32" s="1175" t="str">
        <f>IF(ISERROR(VLOOKUP(A32,【入力用】個人登録!$A$21:$P$50,8,FALSE)),"",VLOOKUP(A32,【入力用】個人登録!$A$21:$P$50,8,FALSE)) &amp; IF(ISERROR(VLOOKUP(A32,【入力用】個人登録!$A$59:$P$127,8,FALSE)),"",VLOOKUP(A32,【入力用】個人登録!$A$59:$P$127,8,FALSE))</f>
        <v/>
      </c>
      <c r="Q32" s="1176"/>
      <c r="R32" s="1177"/>
      <c r="S32" s="317" t="str">
        <f>IF(ISERROR(VLOOKUP(A32,【入力用】個人登録!$A$21:$P$50,3,FALSE)),"",VLOOKUP(A32,【入力用】個人登録!$A$21:$P$50,3,FALSE)) &amp; IF(ISERROR(VLOOKUP(A32,【入力用】個人登録!$A$59:$P$127,3,FALSE)),"",VLOOKUP(A32,【入力用】個人登録!$A$59:$P$127,3,FALSE))</f>
        <v/>
      </c>
      <c r="T32" s="1149"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50"/>
      <c r="V32" s="1151"/>
      <c r="W32" s="64"/>
      <c r="AE32" s="67"/>
    </row>
    <row r="33" spans="1:31" s="65" customFormat="1" ht="20.25" customHeight="1">
      <c r="A33" s="302"/>
      <c r="B33" s="81">
        <v>20</v>
      </c>
      <c r="C33" s="1033" t="str">
        <f>IF(ISERROR(VLOOKUP(A33,【入力用】個人登録!$A$21:$P$50,2,FALSE)),"",VLOOKUP(A33,【入力用】個人登録!$A$21:$P$50,2,FALSE)) &amp; IF(ISERROR(VLOOKUP(A33,【入力用】個人登録!$A$59:$P$127,2,FALSE)),"",VLOOKUP(A33,【入力用】個人登録!$A$59:$P$127,2,FALSE))</f>
        <v/>
      </c>
      <c r="D33" s="1034"/>
      <c r="E33" s="1146" t="str">
        <f>IF(ISERROR(VLOOKUP(A33,【入力用】個人登録!$A$21:$P$50,13,FALSE)),"",VLOOKUP(A33,【入力用】個人登録!$A$21:$P$50,13,FALSE)) &amp; IF(ISERROR(VLOOKUP(A33,【入力用】個人登録!$A$59:$P$127,13,FALSE)),"",VLOOKUP(A33,【入力用】個人登録!$A$59:$P$127,13,FALSE))</f>
        <v/>
      </c>
      <c r="F33" s="1147"/>
      <c r="G33" s="526" t="str">
        <f>IF(ISERROR(VLOOKUP(A33,【入力用】個人登録!$A$21:$P$50,15,FALSE)),"",VLOOKUP(A33,【入力用】個人登録!$A$21:$P$50,15,FALSE)) &amp; IF(ISERROR(VLOOKUP(A33,【入力用】個人登録!$A$59:$P$127,15,FALSE)),"",VLOOKUP(A33,【入力用】個人登録!$A$59:$P$127,15,FALSE))</f>
        <v/>
      </c>
      <c r="H33" s="1017" t="str">
        <f>IF(ISERROR(VLOOKUP(A33,【入力用】個人登録!$A$21:$P$50,5,FALSE)),"",VLOOKUP(A33,【入力用】個人登録!$A$21:$P$50,5,FALSE)) &amp; IF(ISERROR(VLOOKUP(A33,【入力用】個人登録!$A$59:$P$127,5,FALSE)),"",VLOOKUP(A33,【入力用】個人登録!$A$59:$P$127,5,FALSE))</f>
        <v/>
      </c>
      <c r="I33" s="1018"/>
      <c r="J33" s="1019"/>
      <c r="K33" s="1017" t="str">
        <f>IF(ISERROR(VLOOKUP(A33,【入力用】個人登録!$A$21:$P$50,6,FALSE)),"",VLOOKUP(A33,【入力用】個人登録!$A$21:$P$50,6,FALSE)) &amp; IF(ISERROR(VLOOKUP(A33,【入力用】個人登録!$A$59:$P$127,6,FALSE)),"",VLOOKUP(A33,【入力用】個人登録!$A$59:$P$127,6,FALSE))</f>
        <v/>
      </c>
      <c r="L33" s="1018"/>
      <c r="M33" s="1019"/>
      <c r="N33" s="1017" t="str">
        <f>IF(ISERROR(VLOOKUP(A33,【入力用】個人登録!$A$21:$P$50,16,FALSE)),"",VLOOKUP(A33,【入力用】個人登録!$A$21:$P$50,16,FALSE)) &amp; IF(ISERROR(VLOOKUP(A33,【入力用】個人登録!$A$59:$P$127,16,FALSE)),"",VLOOKUP(A33,【入力用】個人登録!$A$59:$P$127,16,FALSE))</f>
        <v/>
      </c>
      <c r="O33" s="1019"/>
      <c r="P33" s="1175" t="str">
        <f>IF(ISERROR(VLOOKUP(A33,【入力用】個人登録!$A$21:$P$50,8,FALSE)),"",VLOOKUP(A33,【入力用】個人登録!$A$21:$P$50,8,FALSE)) &amp; IF(ISERROR(VLOOKUP(A33,【入力用】個人登録!$A$59:$P$127,8,FALSE)),"",VLOOKUP(A33,【入力用】個人登録!$A$59:$P$127,8,FALSE))</f>
        <v/>
      </c>
      <c r="Q33" s="1176"/>
      <c r="R33" s="1177"/>
      <c r="S33" s="317" t="str">
        <f>IF(ISERROR(VLOOKUP(A33,【入力用】個人登録!$A$21:$P$50,3,FALSE)),"",VLOOKUP(A33,【入力用】個人登録!$A$21:$P$50,3,FALSE)) &amp; IF(ISERROR(VLOOKUP(A33,【入力用】個人登録!$A$59:$P$127,3,FALSE)),"",VLOOKUP(A33,【入力用】個人登録!$A$59:$P$127,3,FALSE))</f>
        <v/>
      </c>
      <c r="T33" s="1149"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50"/>
      <c r="V33" s="1151"/>
      <c r="W33" s="64"/>
      <c r="AE33" s="67"/>
    </row>
    <row r="34" spans="1:31" s="65" customFormat="1" ht="20.25" customHeight="1">
      <c r="A34" s="302"/>
      <c r="B34" s="81">
        <v>21</v>
      </c>
      <c r="C34" s="1033" t="str">
        <f>IF(ISERROR(VLOOKUP(A34,【入力用】個人登録!$A$21:$P$50,2,FALSE)),"",VLOOKUP(A34,【入力用】個人登録!$A$21:$P$50,2,FALSE)) &amp; IF(ISERROR(VLOOKUP(A34,【入力用】個人登録!$A$59:$P$127,2,FALSE)),"",VLOOKUP(A34,【入力用】個人登録!$A$59:$P$127,2,FALSE))</f>
        <v/>
      </c>
      <c r="D34" s="1034"/>
      <c r="E34" s="1146" t="str">
        <f>IF(ISERROR(VLOOKUP(A34,【入力用】個人登録!$A$21:$P$50,13,FALSE)),"",VLOOKUP(A34,【入力用】個人登録!$A$21:$P$50,13,FALSE)) &amp; IF(ISERROR(VLOOKUP(A34,【入力用】個人登録!$A$59:$P$127,13,FALSE)),"",VLOOKUP(A34,【入力用】個人登録!$A$59:$P$127,13,FALSE))</f>
        <v/>
      </c>
      <c r="F34" s="1147"/>
      <c r="G34" s="526" t="str">
        <f>IF(ISERROR(VLOOKUP(A34,【入力用】個人登録!$A$21:$P$50,15,FALSE)),"",VLOOKUP(A34,【入力用】個人登録!$A$21:$P$50,15,FALSE)) &amp; IF(ISERROR(VLOOKUP(A34,【入力用】個人登録!$A$59:$P$127,15,FALSE)),"",VLOOKUP(A34,【入力用】個人登録!$A$59:$P$127,15,FALSE))</f>
        <v/>
      </c>
      <c r="H34" s="1017" t="str">
        <f>IF(ISERROR(VLOOKUP(A34,【入力用】個人登録!$A$21:$P$50,5,FALSE)),"",VLOOKUP(A34,【入力用】個人登録!$A$21:$P$50,5,FALSE)) &amp; IF(ISERROR(VLOOKUP(A34,【入力用】個人登録!$A$59:$P$127,5,FALSE)),"",VLOOKUP(A34,【入力用】個人登録!$A$59:$P$127,5,FALSE))</f>
        <v/>
      </c>
      <c r="I34" s="1018"/>
      <c r="J34" s="1019"/>
      <c r="K34" s="1017" t="str">
        <f>IF(ISERROR(VLOOKUP(A34,【入力用】個人登録!$A$21:$P$50,6,FALSE)),"",VLOOKUP(A34,【入力用】個人登録!$A$21:$P$50,6,FALSE)) &amp; IF(ISERROR(VLOOKUP(A34,【入力用】個人登録!$A$59:$P$127,6,FALSE)),"",VLOOKUP(A34,【入力用】個人登録!$A$59:$P$127,6,FALSE))</f>
        <v/>
      </c>
      <c r="L34" s="1018"/>
      <c r="M34" s="1019"/>
      <c r="N34" s="1017" t="str">
        <f>IF(ISERROR(VLOOKUP(A34,【入力用】個人登録!$A$21:$P$50,16,FALSE)),"",VLOOKUP(A34,【入力用】個人登録!$A$21:$P$50,16,FALSE)) &amp; IF(ISERROR(VLOOKUP(A34,【入力用】個人登録!$A$59:$P$127,16,FALSE)),"",VLOOKUP(A34,【入力用】個人登録!$A$59:$P$127,16,FALSE))</f>
        <v/>
      </c>
      <c r="O34" s="1019"/>
      <c r="P34" s="1175" t="str">
        <f>IF(ISERROR(VLOOKUP(A34,【入力用】個人登録!$A$21:$P$50,8,FALSE)),"",VLOOKUP(A34,【入力用】個人登録!$A$21:$P$50,8,FALSE)) &amp; IF(ISERROR(VLOOKUP(A34,【入力用】個人登録!$A$59:$P$127,8,FALSE)),"",VLOOKUP(A34,【入力用】個人登録!$A$59:$P$127,8,FALSE))</f>
        <v/>
      </c>
      <c r="Q34" s="1176"/>
      <c r="R34" s="1177"/>
      <c r="S34" s="317" t="str">
        <f>IF(ISERROR(VLOOKUP(A34,【入力用】個人登録!$A$21:$P$50,3,FALSE)),"",VLOOKUP(A34,【入力用】個人登録!$A$21:$P$50,3,FALSE)) &amp; IF(ISERROR(VLOOKUP(A34,【入力用】個人登録!$A$59:$P$127,3,FALSE)),"",VLOOKUP(A34,【入力用】個人登録!$A$59:$P$127,3,FALSE))</f>
        <v/>
      </c>
      <c r="T34" s="1149"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50"/>
      <c r="V34" s="1151"/>
      <c r="W34" s="64"/>
      <c r="AE34" s="67"/>
    </row>
    <row r="35" spans="1:31" s="65" customFormat="1" ht="20.25" customHeight="1">
      <c r="A35" s="302"/>
      <c r="B35" s="81">
        <v>22</v>
      </c>
      <c r="C35" s="1033" t="str">
        <f>IF(ISERROR(VLOOKUP(A35,【入力用】個人登録!$A$21:$P$50,2,FALSE)),"",VLOOKUP(A35,【入力用】個人登録!$A$21:$P$50,2,FALSE)) &amp; IF(ISERROR(VLOOKUP(A35,【入力用】個人登録!$A$59:$P$127,2,FALSE)),"",VLOOKUP(A35,【入力用】個人登録!$A$59:$P$127,2,FALSE))</f>
        <v/>
      </c>
      <c r="D35" s="1034"/>
      <c r="E35" s="1146" t="str">
        <f>IF(ISERROR(VLOOKUP(A35,【入力用】個人登録!$A$21:$P$50,13,FALSE)),"",VLOOKUP(A35,【入力用】個人登録!$A$21:$P$50,13,FALSE)) &amp; IF(ISERROR(VLOOKUP(A35,【入力用】個人登録!$A$59:$P$127,13,FALSE)),"",VLOOKUP(A35,【入力用】個人登録!$A$59:$P$127,13,FALSE))</f>
        <v/>
      </c>
      <c r="F35" s="1147"/>
      <c r="G35" s="526" t="str">
        <f>IF(ISERROR(VLOOKUP(A35,【入力用】個人登録!$A$21:$P$50,15,FALSE)),"",VLOOKUP(A35,【入力用】個人登録!$A$21:$P$50,15,FALSE)) &amp; IF(ISERROR(VLOOKUP(A35,【入力用】個人登録!$A$59:$P$127,15,FALSE)),"",VLOOKUP(A35,【入力用】個人登録!$A$59:$P$127,15,FALSE))</f>
        <v/>
      </c>
      <c r="H35" s="1017" t="str">
        <f>IF(ISERROR(VLOOKUP(A35,【入力用】個人登録!$A$21:$P$50,5,FALSE)),"",VLOOKUP(A35,【入力用】個人登録!$A$21:$P$50,5,FALSE)) &amp; IF(ISERROR(VLOOKUP(A35,【入力用】個人登録!$A$59:$P$127,5,FALSE)),"",VLOOKUP(A35,【入力用】個人登録!$A$59:$P$127,5,FALSE))</f>
        <v/>
      </c>
      <c r="I35" s="1018"/>
      <c r="J35" s="1019"/>
      <c r="K35" s="1017" t="str">
        <f>IF(ISERROR(VLOOKUP(A35,【入力用】個人登録!$A$21:$P$50,6,FALSE)),"",VLOOKUP(A35,【入力用】個人登録!$A$21:$P$50,6,FALSE)) &amp; IF(ISERROR(VLOOKUP(A35,【入力用】個人登録!$A$59:$P$127,6,FALSE)),"",VLOOKUP(A35,【入力用】個人登録!$A$59:$P$127,6,FALSE))</f>
        <v/>
      </c>
      <c r="L35" s="1018"/>
      <c r="M35" s="1019"/>
      <c r="N35" s="1017" t="str">
        <f>IF(ISERROR(VLOOKUP(A35,【入力用】個人登録!$A$21:$P$50,16,FALSE)),"",VLOOKUP(A35,【入力用】個人登録!$A$21:$P$50,16,FALSE)) &amp; IF(ISERROR(VLOOKUP(A35,【入力用】個人登録!$A$59:$P$127,16,FALSE)),"",VLOOKUP(A35,【入力用】個人登録!$A$59:$P$127,16,FALSE))</f>
        <v/>
      </c>
      <c r="O35" s="1019"/>
      <c r="P35" s="1175" t="str">
        <f>IF(ISERROR(VLOOKUP(A35,【入力用】個人登録!$A$21:$P$50,8,FALSE)),"",VLOOKUP(A35,【入力用】個人登録!$A$21:$P$50,8,FALSE)) &amp; IF(ISERROR(VLOOKUP(A35,【入力用】個人登録!$A$59:$P$127,8,FALSE)),"",VLOOKUP(A35,【入力用】個人登録!$A$59:$P$127,8,FALSE))</f>
        <v/>
      </c>
      <c r="Q35" s="1176"/>
      <c r="R35" s="1177"/>
      <c r="S35" s="317" t="str">
        <f>IF(ISERROR(VLOOKUP(A35,【入力用】個人登録!$A$21:$P$50,3,FALSE)),"",VLOOKUP(A35,【入力用】個人登録!$A$21:$P$50,3,FALSE)) &amp; IF(ISERROR(VLOOKUP(A35,【入力用】個人登録!$A$59:$P$127,3,FALSE)),"",VLOOKUP(A35,【入力用】個人登録!$A$59:$P$127,3,FALSE))</f>
        <v/>
      </c>
      <c r="T35" s="1149"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50"/>
      <c r="V35" s="1151"/>
      <c r="W35" s="64"/>
      <c r="AE35" s="67"/>
    </row>
    <row r="36" spans="1:31" s="65" customFormat="1" ht="20.25" customHeight="1">
      <c r="A36" s="302"/>
      <c r="B36" s="81">
        <v>23</v>
      </c>
      <c r="C36" s="1033" t="str">
        <f>IF(ISERROR(VLOOKUP(A36,【入力用】個人登録!$A$21:$P$50,2,FALSE)),"",VLOOKUP(A36,【入力用】個人登録!$A$21:$P$50,2,FALSE)) &amp; IF(ISERROR(VLOOKUP(A36,【入力用】個人登録!$A$59:$P$127,2,FALSE)),"",VLOOKUP(A36,【入力用】個人登録!$A$59:$P$127,2,FALSE))</f>
        <v/>
      </c>
      <c r="D36" s="1034"/>
      <c r="E36" s="1146" t="str">
        <f>IF(ISERROR(VLOOKUP(A36,【入力用】個人登録!$A$21:$P$50,13,FALSE)),"",VLOOKUP(A36,【入力用】個人登録!$A$21:$P$50,13,FALSE)) &amp; IF(ISERROR(VLOOKUP(A36,【入力用】個人登録!$A$59:$P$127,13,FALSE)),"",VLOOKUP(A36,【入力用】個人登録!$A$59:$P$127,13,FALSE))</f>
        <v/>
      </c>
      <c r="F36" s="1147"/>
      <c r="G36" s="526" t="str">
        <f>IF(ISERROR(VLOOKUP(A36,【入力用】個人登録!$A$21:$P$50,15,FALSE)),"",VLOOKUP(A36,【入力用】個人登録!$A$21:$P$50,15,FALSE)) &amp; IF(ISERROR(VLOOKUP(A36,【入力用】個人登録!$A$59:$P$127,15,FALSE)),"",VLOOKUP(A36,【入力用】個人登録!$A$59:$P$127,15,FALSE))</f>
        <v/>
      </c>
      <c r="H36" s="1017" t="str">
        <f>IF(ISERROR(VLOOKUP(A36,【入力用】個人登録!$A$21:$P$50,5,FALSE)),"",VLOOKUP(A36,【入力用】個人登録!$A$21:$P$50,5,FALSE)) &amp; IF(ISERROR(VLOOKUP(A36,【入力用】個人登録!$A$59:$P$127,5,FALSE)),"",VLOOKUP(A36,【入力用】個人登録!$A$59:$P$127,5,FALSE))</f>
        <v/>
      </c>
      <c r="I36" s="1018"/>
      <c r="J36" s="1019"/>
      <c r="K36" s="1017" t="str">
        <f>IF(ISERROR(VLOOKUP(A36,【入力用】個人登録!$A$21:$P$50,6,FALSE)),"",VLOOKUP(A36,【入力用】個人登録!$A$21:$P$50,6,FALSE)) &amp; IF(ISERROR(VLOOKUP(A36,【入力用】個人登録!$A$59:$P$127,6,FALSE)),"",VLOOKUP(A36,【入力用】個人登録!$A$59:$P$127,6,FALSE))</f>
        <v/>
      </c>
      <c r="L36" s="1018"/>
      <c r="M36" s="1019"/>
      <c r="N36" s="1017" t="str">
        <f>IF(ISERROR(VLOOKUP(A36,【入力用】個人登録!$A$21:$P$50,16,FALSE)),"",VLOOKUP(A36,【入力用】個人登録!$A$21:$P$50,16,FALSE)) &amp; IF(ISERROR(VLOOKUP(A36,【入力用】個人登録!$A$59:$P$127,16,FALSE)),"",VLOOKUP(A36,【入力用】個人登録!$A$59:$P$127,16,FALSE))</f>
        <v/>
      </c>
      <c r="O36" s="1019"/>
      <c r="P36" s="1175" t="str">
        <f>IF(ISERROR(VLOOKUP(A36,【入力用】個人登録!$A$21:$P$50,8,FALSE)),"",VLOOKUP(A36,【入力用】個人登録!$A$21:$P$50,8,FALSE)) &amp; IF(ISERROR(VLOOKUP(A36,【入力用】個人登録!$A$59:$P$127,8,FALSE)),"",VLOOKUP(A36,【入力用】個人登録!$A$59:$P$127,8,FALSE))</f>
        <v/>
      </c>
      <c r="Q36" s="1176"/>
      <c r="R36" s="1177"/>
      <c r="S36" s="317" t="str">
        <f>IF(ISERROR(VLOOKUP(A36,【入力用】個人登録!$A$21:$P$50,3,FALSE)),"",VLOOKUP(A36,【入力用】個人登録!$A$21:$P$50,3,FALSE)) &amp; IF(ISERROR(VLOOKUP(A36,【入力用】個人登録!$A$59:$P$127,3,FALSE)),"",VLOOKUP(A36,【入力用】個人登録!$A$59:$P$127,3,FALSE))</f>
        <v/>
      </c>
      <c r="T36" s="1149"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50"/>
      <c r="V36" s="1151"/>
      <c r="W36" s="64"/>
      <c r="AE36" s="67"/>
    </row>
    <row r="37" spans="1:31" s="65" customFormat="1" ht="20.25" customHeight="1">
      <c r="A37" s="302"/>
      <c r="B37" s="81">
        <v>24</v>
      </c>
      <c r="C37" s="1033" t="str">
        <f>IF(ISERROR(VLOOKUP(A37,【入力用】個人登録!$A$21:$P$50,2,FALSE)),"",VLOOKUP(A37,【入力用】個人登録!$A$21:$P$50,2,FALSE)) &amp; IF(ISERROR(VLOOKUP(A37,【入力用】個人登録!$A$59:$P$127,2,FALSE)),"",VLOOKUP(A37,【入力用】個人登録!$A$59:$P$127,2,FALSE))</f>
        <v/>
      </c>
      <c r="D37" s="1034"/>
      <c r="E37" s="1146" t="str">
        <f>IF(ISERROR(VLOOKUP(A37,【入力用】個人登録!$A$21:$P$50,13,FALSE)),"",VLOOKUP(A37,【入力用】個人登録!$A$21:$P$50,13,FALSE)) &amp; IF(ISERROR(VLOOKUP(A37,【入力用】個人登録!$A$59:$P$127,13,FALSE)),"",VLOOKUP(A37,【入力用】個人登録!$A$59:$P$127,13,FALSE))</f>
        <v/>
      </c>
      <c r="F37" s="1147"/>
      <c r="G37" s="526" t="str">
        <f>IF(ISERROR(VLOOKUP(A37,【入力用】個人登録!$A$21:$P$50,15,FALSE)),"",VLOOKUP(A37,【入力用】個人登録!$A$21:$P$50,15,FALSE)) &amp; IF(ISERROR(VLOOKUP(A37,【入力用】個人登録!$A$59:$P$127,15,FALSE)),"",VLOOKUP(A37,【入力用】個人登録!$A$59:$P$127,15,FALSE))</f>
        <v/>
      </c>
      <c r="H37" s="1017" t="str">
        <f>IF(ISERROR(VLOOKUP(A37,【入力用】個人登録!$A$21:$P$50,5,FALSE)),"",VLOOKUP(A37,【入力用】個人登録!$A$21:$P$50,5,FALSE)) &amp; IF(ISERROR(VLOOKUP(A37,【入力用】個人登録!$A$59:$P$127,5,FALSE)),"",VLOOKUP(A37,【入力用】個人登録!$A$59:$P$127,5,FALSE))</f>
        <v/>
      </c>
      <c r="I37" s="1018"/>
      <c r="J37" s="1019"/>
      <c r="K37" s="1017" t="str">
        <f>IF(ISERROR(VLOOKUP(A37,【入力用】個人登録!$A$21:$P$50,6,FALSE)),"",VLOOKUP(A37,【入力用】個人登録!$A$21:$P$50,6,FALSE)) &amp; IF(ISERROR(VLOOKUP(A37,【入力用】個人登録!$A$59:$P$127,6,FALSE)),"",VLOOKUP(A37,【入力用】個人登録!$A$59:$P$127,6,FALSE))</f>
        <v/>
      </c>
      <c r="L37" s="1018"/>
      <c r="M37" s="1019"/>
      <c r="N37" s="1017" t="str">
        <f>IF(ISERROR(VLOOKUP(A37,【入力用】個人登録!$A$21:$P$50,16,FALSE)),"",VLOOKUP(A37,【入力用】個人登録!$A$21:$P$50,16,FALSE)) &amp; IF(ISERROR(VLOOKUP(A37,【入力用】個人登録!$A$59:$P$127,16,FALSE)),"",VLOOKUP(A37,【入力用】個人登録!$A$59:$P$127,16,FALSE))</f>
        <v/>
      </c>
      <c r="O37" s="1019"/>
      <c r="P37" s="1175" t="str">
        <f>IF(ISERROR(VLOOKUP(A37,【入力用】個人登録!$A$21:$P$50,8,FALSE)),"",VLOOKUP(A37,【入力用】個人登録!$A$21:$P$50,8,FALSE)) &amp; IF(ISERROR(VLOOKUP(A37,【入力用】個人登録!$A$59:$P$127,8,FALSE)),"",VLOOKUP(A37,【入力用】個人登録!$A$59:$P$127,8,FALSE))</f>
        <v/>
      </c>
      <c r="Q37" s="1176"/>
      <c r="R37" s="1177"/>
      <c r="S37" s="317" t="str">
        <f>IF(ISERROR(VLOOKUP(A37,【入力用】個人登録!$A$21:$P$50,3,FALSE)),"",VLOOKUP(A37,【入力用】個人登録!$A$21:$P$50,3,FALSE)) &amp; IF(ISERROR(VLOOKUP(A37,【入力用】個人登録!$A$59:$P$127,3,FALSE)),"",VLOOKUP(A37,【入力用】個人登録!$A$59:$P$127,3,FALSE))</f>
        <v/>
      </c>
      <c r="T37" s="1149"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50"/>
      <c r="V37" s="1151"/>
      <c r="W37" s="64"/>
      <c r="AE37" s="67"/>
    </row>
    <row r="38" spans="1:31" s="65" customFormat="1" ht="20.25" customHeight="1">
      <c r="A38" s="302"/>
      <c r="B38" s="81">
        <v>25</v>
      </c>
      <c r="C38" s="1033" t="str">
        <f>IF(ISERROR(VLOOKUP(A38,【入力用】個人登録!$A$21:$P$50,2,FALSE)),"",VLOOKUP(A38,【入力用】個人登録!$A$21:$P$50,2,FALSE)) &amp; IF(ISERROR(VLOOKUP(A38,【入力用】個人登録!$A$59:$P$127,2,FALSE)),"",VLOOKUP(A38,【入力用】個人登録!$A$59:$P$127,2,FALSE))</f>
        <v/>
      </c>
      <c r="D38" s="1034"/>
      <c r="E38" s="1146" t="str">
        <f>IF(ISERROR(VLOOKUP(A38,【入力用】個人登録!$A$21:$P$50,13,FALSE)),"",VLOOKUP(A38,【入力用】個人登録!$A$21:$P$50,13,FALSE)) &amp; IF(ISERROR(VLOOKUP(A38,【入力用】個人登録!$A$59:$P$127,13,FALSE)),"",VLOOKUP(A38,【入力用】個人登録!$A$59:$P$127,13,FALSE))</f>
        <v/>
      </c>
      <c r="F38" s="1147"/>
      <c r="G38" s="526" t="str">
        <f>IF(ISERROR(VLOOKUP(A38,【入力用】個人登録!$A$21:$P$50,15,FALSE)),"",VLOOKUP(A38,【入力用】個人登録!$A$21:$P$50,15,FALSE)) &amp; IF(ISERROR(VLOOKUP(A38,【入力用】個人登録!$A$59:$P$127,15,FALSE)),"",VLOOKUP(A38,【入力用】個人登録!$A$59:$P$127,15,FALSE))</f>
        <v/>
      </c>
      <c r="H38" s="1017" t="str">
        <f>IF(ISERROR(VLOOKUP(A38,【入力用】個人登録!$A$21:$P$50,5,FALSE)),"",VLOOKUP(A38,【入力用】個人登録!$A$21:$P$50,5,FALSE)) &amp; IF(ISERROR(VLOOKUP(A38,【入力用】個人登録!$A$59:$P$127,5,FALSE)),"",VLOOKUP(A38,【入力用】個人登録!$A$59:$P$127,5,FALSE))</f>
        <v/>
      </c>
      <c r="I38" s="1018"/>
      <c r="J38" s="1019"/>
      <c r="K38" s="1017" t="str">
        <f>IF(ISERROR(VLOOKUP(A38,【入力用】個人登録!$A$21:$P$50,6,FALSE)),"",VLOOKUP(A38,【入力用】個人登録!$A$21:$P$50,6,FALSE)) &amp; IF(ISERROR(VLOOKUP(A38,【入力用】個人登録!$A$59:$P$127,6,FALSE)),"",VLOOKUP(A38,【入力用】個人登録!$A$59:$P$127,6,FALSE))</f>
        <v/>
      </c>
      <c r="L38" s="1018"/>
      <c r="M38" s="1019"/>
      <c r="N38" s="1017" t="str">
        <f>IF(ISERROR(VLOOKUP(A38,【入力用】個人登録!$A$21:$P$50,16,FALSE)),"",VLOOKUP(A38,【入力用】個人登録!$A$21:$P$50,16,FALSE)) &amp; IF(ISERROR(VLOOKUP(A38,【入力用】個人登録!$A$59:$P$127,16,FALSE)),"",VLOOKUP(A38,【入力用】個人登録!$A$59:$P$127,16,FALSE))</f>
        <v/>
      </c>
      <c r="O38" s="1019"/>
      <c r="P38" s="1175" t="str">
        <f>IF(ISERROR(VLOOKUP(A38,【入力用】個人登録!$A$21:$P$50,8,FALSE)),"",VLOOKUP(A38,【入力用】個人登録!$A$21:$P$50,8,FALSE)) &amp; IF(ISERROR(VLOOKUP(A38,【入力用】個人登録!$A$59:$P$127,8,FALSE)),"",VLOOKUP(A38,【入力用】個人登録!$A$59:$P$127,8,FALSE))</f>
        <v/>
      </c>
      <c r="Q38" s="1176"/>
      <c r="R38" s="1177"/>
      <c r="S38" s="317" t="str">
        <f>IF(ISERROR(VLOOKUP(A38,【入力用】個人登録!$A$21:$P$50,3,FALSE)),"",VLOOKUP(A38,【入力用】個人登録!$A$21:$P$50,3,FALSE)) &amp; IF(ISERROR(VLOOKUP(A38,【入力用】個人登録!$A$59:$P$127,3,FALSE)),"",VLOOKUP(A38,【入力用】個人登録!$A$59:$P$127,3,FALSE))</f>
        <v/>
      </c>
      <c r="T38" s="1149"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50"/>
      <c r="V38" s="1151"/>
      <c r="W38" s="64"/>
      <c r="AE38" s="67"/>
    </row>
    <row r="39" spans="1:31" s="65" customFormat="1" ht="20.25" customHeight="1">
      <c r="A39" s="302"/>
      <c r="B39" s="81">
        <v>26</v>
      </c>
      <c r="C39" s="1033" t="str">
        <f>IF(ISERROR(VLOOKUP(A39,【入力用】個人登録!$A$21:$P$50,2,FALSE)),"",VLOOKUP(A39,【入力用】個人登録!$A$21:$P$50,2,FALSE)) &amp; IF(ISERROR(VLOOKUP(A39,【入力用】個人登録!$A$59:$P$127,2,FALSE)),"",VLOOKUP(A39,【入力用】個人登録!$A$59:$P$127,2,FALSE))</f>
        <v/>
      </c>
      <c r="D39" s="1034"/>
      <c r="E39" s="1146" t="str">
        <f>IF(ISERROR(VLOOKUP(A39,【入力用】個人登録!$A$21:$P$50,13,FALSE)),"",VLOOKUP(A39,【入力用】個人登録!$A$21:$P$50,13,FALSE)) &amp; IF(ISERROR(VLOOKUP(A39,【入力用】個人登録!$A$59:$P$127,13,FALSE)),"",VLOOKUP(A39,【入力用】個人登録!$A$59:$P$127,13,FALSE))</f>
        <v/>
      </c>
      <c r="F39" s="1147"/>
      <c r="G39" s="526" t="str">
        <f>IF(ISERROR(VLOOKUP(A39,【入力用】個人登録!$A$21:$P$50,15,FALSE)),"",VLOOKUP(A39,【入力用】個人登録!$A$21:$P$50,15,FALSE)) &amp; IF(ISERROR(VLOOKUP(A39,【入力用】個人登録!$A$59:$P$127,15,FALSE)),"",VLOOKUP(A39,【入力用】個人登録!$A$59:$P$127,15,FALSE))</f>
        <v/>
      </c>
      <c r="H39" s="1017" t="str">
        <f>IF(ISERROR(VLOOKUP(A39,【入力用】個人登録!$A$21:$P$50,5,FALSE)),"",VLOOKUP(A39,【入力用】個人登録!$A$21:$P$50,5,FALSE)) &amp; IF(ISERROR(VLOOKUP(A39,【入力用】個人登録!$A$59:$P$127,5,FALSE)),"",VLOOKUP(A39,【入力用】個人登録!$A$59:$P$127,5,FALSE))</f>
        <v/>
      </c>
      <c r="I39" s="1018"/>
      <c r="J39" s="1019"/>
      <c r="K39" s="1017" t="str">
        <f>IF(ISERROR(VLOOKUP(A39,【入力用】個人登録!$A$21:$P$50,6,FALSE)),"",VLOOKUP(A39,【入力用】個人登録!$A$21:$P$50,6,FALSE)) &amp; IF(ISERROR(VLOOKUP(A39,【入力用】個人登録!$A$59:$P$127,6,FALSE)),"",VLOOKUP(A39,【入力用】個人登録!$A$59:$P$127,6,FALSE))</f>
        <v/>
      </c>
      <c r="L39" s="1018"/>
      <c r="M39" s="1019"/>
      <c r="N39" s="1017" t="str">
        <f>IF(ISERROR(VLOOKUP(A39,【入力用】個人登録!$A$21:$P$50,16,FALSE)),"",VLOOKUP(A39,【入力用】個人登録!$A$21:$P$50,16,FALSE)) &amp; IF(ISERROR(VLOOKUP(A39,【入力用】個人登録!$A$59:$P$127,16,FALSE)),"",VLOOKUP(A39,【入力用】個人登録!$A$59:$P$127,16,FALSE))</f>
        <v/>
      </c>
      <c r="O39" s="1019"/>
      <c r="P39" s="1175" t="str">
        <f>IF(ISERROR(VLOOKUP(A39,【入力用】個人登録!$A$21:$P$50,8,FALSE)),"",VLOOKUP(A39,【入力用】個人登録!$A$21:$P$50,8,FALSE)) &amp; IF(ISERROR(VLOOKUP(A39,【入力用】個人登録!$A$59:$P$127,8,FALSE)),"",VLOOKUP(A39,【入力用】個人登録!$A$59:$P$127,8,FALSE))</f>
        <v/>
      </c>
      <c r="Q39" s="1176"/>
      <c r="R39" s="1177"/>
      <c r="S39" s="317" t="str">
        <f>IF(ISERROR(VLOOKUP(A39,【入力用】個人登録!$A$21:$P$50,3,FALSE)),"",VLOOKUP(A39,【入力用】個人登録!$A$21:$P$50,3,FALSE)) &amp; IF(ISERROR(VLOOKUP(A39,【入力用】個人登録!$A$59:$P$127,3,FALSE)),"",VLOOKUP(A39,【入力用】個人登録!$A$59:$P$127,3,FALSE))</f>
        <v/>
      </c>
      <c r="T39" s="1149"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50"/>
      <c r="V39" s="1151"/>
      <c r="W39" s="64"/>
      <c r="AE39" s="67"/>
    </row>
    <row r="40" spans="1:31" s="65" customFormat="1" ht="20.25" customHeight="1">
      <c r="A40" s="302"/>
      <c r="B40" s="81">
        <v>27</v>
      </c>
      <c r="C40" s="1033" t="str">
        <f>IF(ISERROR(VLOOKUP(A40,【入力用】個人登録!$A$21:$P$50,2,FALSE)),"",VLOOKUP(A40,【入力用】個人登録!$A$21:$P$50,2,FALSE)) &amp; IF(ISERROR(VLOOKUP(A40,【入力用】個人登録!$A$59:$P$127,2,FALSE)),"",VLOOKUP(A40,【入力用】個人登録!$A$59:$P$127,2,FALSE))</f>
        <v/>
      </c>
      <c r="D40" s="1034"/>
      <c r="E40" s="1146" t="str">
        <f>IF(ISERROR(VLOOKUP(A40,【入力用】個人登録!$A$21:$P$50,13,FALSE)),"",VLOOKUP(A40,【入力用】個人登録!$A$21:$P$50,13,FALSE)) &amp; IF(ISERROR(VLOOKUP(A40,【入力用】個人登録!$A$59:$P$127,13,FALSE)),"",VLOOKUP(A40,【入力用】個人登録!$A$59:$P$127,13,FALSE))</f>
        <v/>
      </c>
      <c r="F40" s="1147"/>
      <c r="G40" s="526" t="str">
        <f>IF(ISERROR(VLOOKUP(A40,【入力用】個人登録!$A$21:$P$50,15,FALSE)),"",VLOOKUP(A40,【入力用】個人登録!$A$21:$P$50,15,FALSE)) &amp; IF(ISERROR(VLOOKUP(A40,【入力用】個人登録!$A$59:$P$127,15,FALSE)),"",VLOOKUP(A40,【入力用】個人登録!$A$59:$P$127,15,FALSE))</f>
        <v/>
      </c>
      <c r="H40" s="1017" t="str">
        <f>IF(ISERROR(VLOOKUP(A40,【入力用】個人登録!$A$21:$P$50,5,FALSE)),"",VLOOKUP(A40,【入力用】個人登録!$A$21:$P$50,5,FALSE)) &amp; IF(ISERROR(VLOOKUP(A40,【入力用】個人登録!$A$59:$P$127,5,FALSE)),"",VLOOKUP(A40,【入力用】個人登録!$A$59:$P$127,5,FALSE))</f>
        <v/>
      </c>
      <c r="I40" s="1018"/>
      <c r="J40" s="1019"/>
      <c r="K40" s="1017" t="str">
        <f>IF(ISERROR(VLOOKUP(A40,【入力用】個人登録!$A$21:$P$50,6,FALSE)),"",VLOOKUP(A40,【入力用】個人登録!$A$21:$P$50,6,FALSE)) &amp; IF(ISERROR(VLOOKUP(A40,【入力用】個人登録!$A$59:$P$127,6,FALSE)),"",VLOOKUP(A40,【入力用】個人登録!$A$59:$P$127,6,FALSE))</f>
        <v/>
      </c>
      <c r="L40" s="1018"/>
      <c r="M40" s="1019"/>
      <c r="N40" s="1017" t="str">
        <f>IF(ISERROR(VLOOKUP(A40,【入力用】個人登録!$A$21:$P$50,16,FALSE)),"",VLOOKUP(A40,【入力用】個人登録!$A$21:$P$50,16,FALSE)) &amp; IF(ISERROR(VLOOKUP(A40,【入力用】個人登録!$A$59:$P$127,16,FALSE)),"",VLOOKUP(A40,【入力用】個人登録!$A$59:$P$127,16,FALSE))</f>
        <v/>
      </c>
      <c r="O40" s="1019"/>
      <c r="P40" s="1175" t="str">
        <f>IF(ISERROR(VLOOKUP(A40,【入力用】個人登録!$A$21:$P$50,8,FALSE)),"",VLOOKUP(A40,【入力用】個人登録!$A$21:$P$50,8,FALSE)) &amp; IF(ISERROR(VLOOKUP(A40,【入力用】個人登録!$A$59:$P$127,8,FALSE)),"",VLOOKUP(A40,【入力用】個人登録!$A$59:$P$127,8,FALSE))</f>
        <v/>
      </c>
      <c r="Q40" s="1176"/>
      <c r="R40" s="1177"/>
      <c r="S40" s="317" t="str">
        <f>IF(ISERROR(VLOOKUP(A40,【入力用】個人登録!$A$21:$P$50,3,FALSE)),"",VLOOKUP(A40,【入力用】個人登録!$A$21:$P$50,3,FALSE)) &amp; IF(ISERROR(VLOOKUP(A40,【入力用】個人登録!$A$59:$P$127,3,FALSE)),"",VLOOKUP(A40,【入力用】個人登録!$A$59:$P$127,3,FALSE))</f>
        <v/>
      </c>
      <c r="T40" s="1149"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50"/>
      <c r="V40" s="1151"/>
      <c r="W40" s="64"/>
      <c r="AE40" s="67"/>
    </row>
    <row r="41" spans="1:31" s="65" customFormat="1" ht="20.25" customHeight="1">
      <c r="A41" s="302"/>
      <c r="B41" s="81">
        <v>28</v>
      </c>
      <c r="C41" s="1033" t="str">
        <f>IF(ISERROR(VLOOKUP(A41,【入力用】個人登録!$A$21:$P$50,2,FALSE)),"",VLOOKUP(A41,【入力用】個人登録!$A$21:$P$50,2,FALSE)) &amp; IF(ISERROR(VLOOKUP(A41,【入力用】個人登録!$A$59:$P$127,2,FALSE)),"",VLOOKUP(A41,【入力用】個人登録!$A$59:$P$127,2,FALSE))</f>
        <v/>
      </c>
      <c r="D41" s="1034"/>
      <c r="E41" s="1146" t="str">
        <f>IF(ISERROR(VLOOKUP(A41,【入力用】個人登録!$A$21:$P$50,13,FALSE)),"",VLOOKUP(A41,【入力用】個人登録!$A$21:$P$50,13,FALSE)) &amp; IF(ISERROR(VLOOKUP(A41,【入力用】個人登録!$A$59:$P$127,13,FALSE)),"",VLOOKUP(A41,【入力用】個人登録!$A$59:$P$127,13,FALSE))</f>
        <v/>
      </c>
      <c r="F41" s="1147"/>
      <c r="G41" s="526" t="str">
        <f>IF(ISERROR(VLOOKUP(A41,【入力用】個人登録!$A$21:$P$50,15,FALSE)),"",VLOOKUP(A41,【入力用】個人登録!$A$21:$P$50,15,FALSE)) &amp; IF(ISERROR(VLOOKUP(A41,【入力用】個人登録!$A$59:$P$127,15,FALSE)),"",VLOOKUP(A41,【入力用】個人登録!$A$59:$P$127,15,FALSE))</f>
        <v/>
      </c>
      <c r="H41" s="1017" t="str">
        <f>IF(ISERROR(VLOOKUP(A41,【入力用】個人登録!$A$21:$P$50,5,FALSE)),"",VLOOKUP(A41,【入力用】個人登録!$A$21:$P$50,5,FALSE)) &amp; IF(ISERROR(VLOOKUP(A41,【入力用】個人登録!$A$59:$P$127,5,FALSE)),"",VLOOKUP(A41,【入力用】個人登録!$A$59:$P$127,5,FALSE))</f>
        <v/>
      </c>
      <c r="I41" s="1018"/>
      <c r="J41" s="1019"/>
      <c r="K41" s="1017" t="str">
        <f>IF(ISERROR(VLOOKUP(A41,【入力用】個人登録!$A$21:$P$50,6,FALSE)),"",VLOOKUP(A41,【入力用】個人登録!$A$21:$P$50,6,FALSE)) &amp; IF(ISERROR(VLOOKUP(A41,【入力用】個人登録!$A$59:$P$127,6,FALSE)),"",VLOOKUP(A41,【入力用】個人登録!$A$59:$P$127,6,FALSE))</f>
        <v/>
      </c>
      <c r="L41" s="1018"/>
      <c r="M41" s="1019"/>
      <c r="N41" s="1017" t="str">
        <f>IF(ISERROR(VLOOKUP(A41,【入力用】個人登録!$A$21:$P$50,16,FALSE)),"",VLOOKUP(A41,【入力用】個人登録!$A$21:$P$50,16,FALSE)) &amp; IF(ISERROR(VLOOKUP(A41,【入力用】個人登録!$A$59:$P$127,16,FALSE)),"",VLOOKUP(A41,【入力用】個人登録!$A$59:$P$127,16,FALSE))</f>
        <v/>
      </c>
      <c r="O41" s="1019"/>
      <c r="P41" s="1175" t="str">
        <f>IF(ISERROR(VLOOKUP(A41,【入力用】個人登録!$A$21:$P$50,8,FALSE)),"",VLOOKUP(A41,【入力用】個人登録!$A$21:$P$50,8,FALSE)) &amp; IF(ISERROR(VLOOKUP(A41,【入力用】個人登録!$A$59:$P$127,8,FALSE)),"",VLOOKUP(A41,【入力用】個人登録!$A$59:$P$127,8,FALSE))</f>
        <v/>
      </c>
      <c r="Q41" s="1176"/>
      <c r="R41" s="1177"/>
      <c r="S41" s="317" t="str">
        <f>IF(ISERROR(VLOOKUP(A41,【入力用】個人登録!$A$21:$P$50,3,FALSE)),"",VLOOKUP(A41,【入力用】個人登録!$A$21:$P$50,3,FALSE)) &amp; IF(ISERROR(VLOOKUP(A41,【入力用】個人登録!$A$59:$P$127,3,FALSE)),"",VLOOKUP(A41,【入力用】個人登録!$A$59:$P$127,3,FALSE))</f>
        <v/>
      </c>
      <c r="T41" s="1149"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50"/>
      <c r="V41" s="1151"/>
      <c r="W41" s="64"/>
      <c r="AE41" s="67"/>
    </row>
    <row r="42" spans="1:31" s="65" customFormat="1" ht="20.25" customHeight="1">
      <c r="A42" s="302"/>
      <c r="B42" s="81">
        <v>29</v>
      </c>
      <c r="C42" s="1033" t="str">
        <f>IF(ISERROR(VLOOKUP(A42,【入力用】個人登録!$A$21:$P$50,2,FALSE)),"",VLOOKUP(A42,【入力用】個人登録!$A$21:$P$50,2,FALSE)) &amp; IF(ISERROR(VLOOKUP(A42,【入力用】個人登録!$A$59:$P$127,2,FALSE)),"",VLOOKUP(A42,【入力用】個人登録!$A$59:$P$127,2,FALSE))</f>
        <v/>
      </c>
      <c r="D42" s="1034"/>
      <c r="E42" s="1146" t="str">
        <f>IF(ISERROR(VLOOKUP(A42,【入力用】個人登録!$A$21:$P$50,13,FALSE)),"",VLOOKUP(A42,【入力用】個人登録!$A$21:$P$50,13,FALSE)) &amp; IF(ISERROR(VLOOKUP(A42,【入力用】個人登録!$A$59:$P$127,13,FALSE)),"",VLOOKUP(A42,【入力用】個人登録!$A$59:$P$127,13,FALSE))</f>
        <v/>
      </c>
      <c r="F42" s="1147"/>
      <c r="G42" s="526" t="str">
        <f>IF(ISERROR(VLOOKUP(A42,【入力用】個人登録!$A$21:$P$50,15,FALSE)),"",VLOOKUP(A42,【入力用】個人登録!$A$21:$P$50,15,FALSE)) &amp; IF(ISERROR(VLOOKUP(A42,【入力用】個人登録!$A$59:$P$127,15,FALSE)),"",VLOOKUP(A42,【入力用】個人登録!$A$59:$P$127,15,FALSE))</f>
        <v/>
      </c>
      <c r="H42" s="1017" t="str">
        <f>IF(ISERROR(VLOOKUP(A42,【入力用】個人登録!$A$21:$P$50,5,FALSE)),"",VLOOKUP(A42,【入力用】個人登録!$A$21:$P$50,5,FALSE)) &amp; IF(ISERROR(VLOOKUP(A42,【入力用】個人登録!$A$59:$P$127,5,FALSE)),"",VLOOKUP(A42,【入力用】個人登録!$A$59:$P$127,5,FALSE))</f>
        <v/>
      </c>
      <c r="I42" s="1018"/>
      <c r="J42" s="1019"/>
      <c r="K42" s="1017" t="str">
        <f>IF(ISERROR(VLOOKUP(A42,【入力用】個人登録!$A$21:$P$50,6,FALSE)),"",VLOOKUP(A42,【入力用】個人登録!$A$21:$P$50,6,FALSE)) &amp; IF(ISERROR(VLOOKUP(A42,【入力用】個人登録!$A$59:$P$127,6,FALSE)),"",VLOOKUP(A42,【入力用】個人登録!$A$59:$P$127,6,FALSE))</f>
        <v/>
      </c>
      <c r="L42" s="1018"/>
      <c r="M42" s="1019"/>
      <c r="N42" s="1017" t="str">
        <f>IF(ISERROR(VLOOKUP(A42,【入力用】個人登録!$A$21:$P$50,16,FALSE)),"",VLOOKUP(A42,【入力用】個人登録!$A$21:$P$50,16,FALSE)) &amp; IF(ISERROR(VLOOKUP(A42,【入力用】個人登録!$A$59:$P$127,16,FALSE)),"",VLOOKUP(A42,【入力用】個人登録!$A$59:$P$127,16,FALSE))</f>
        <v/>
      </c>
      <c r="O42" s="1019"/>
      <c r="P42" s="1175" t="str">
        <f>IF(ISERROR(VLOOKUP(A42,【入力用】個人登録!$A$21:$P$50,8,FALSE)),"",VLOOKUP(A42,【入力用】個人登録!$A$21:$P$50,8,FALSE)) &amp; IF(ISERROR(VLOOKUP(A42,【入力用】個人登録!$A$59:$P$127,8,FALSE)),"",VLOOKUP(A42,【入力用】個人登録!$A$59:$P$127,8,FALSE))</f>
        <v/>
      </c>
      <c r="Q42" s="1176"/>
      <c r="R42" s="1177"/>
      <c r="S42" s="317" t="str">
        <f>IF(ISERROR(VLOOKUP(A42,【入力用】個人登録!$A$21:$P$50,3,FALSE)),"",VLOOKUP(A42,【入力用】個人登録!$A$21:$P$50,3,FALSE)) &amp; IF(ISERROR(VLOOKUP(A42,【入力用】個人登録!$A$59:$P$127,3,FALSE)),"",VLOOKUP(A42,【入力用】個人登録!$A$59:$P$127,3,FALSE))</f>
        <v/>
      </c>
      <c r="T42" s="1149"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50"/>
      <c r="V42" s="1151"/>
      <c r="W42" s="64"/>
      <c r="AE42" s="67"/>
    </row>
    <row r="43" spans="1:31" s="65" customFormat="1" ht="20.25" customHeight="1">
      <c r="A43" s="303"/>
      <c r="B43" s="82">
        <v>30</v>
      </c>
      <c r="C43" s="1029" t="str">
        <f>IF(ISERROR(VLOOKUP(A43,【入力用】個人登録!$A$21:$P$50,2,FALSE)),"",VLOOKUP(A43,【入力用】個人登録!$A$21:$P$50,2,FALSE)) &amp; IF(ISERROR(VLOOKUP(A43,【入力用】個人登録!$A$59:$P$127,2,FALSE)),"",VLOOKUP(A43,【入力用】個人登録!$A$59:$P$127,2,FALSE))</f>
        <v/>
      </c>
      <c r="D43" s="1030"/>
      <c r="E43" s="1178" t="str">
        <f>IF(ISERROR(VLOOKUP(A43,【入力用】個人登録!$A$21:$P$50,13,FALSE)),"",VLOOKUP(A43,【入力用】個人登録!$A$21:$P$50,13,FALSE)) &amp; IF(ISERROR(VLOOKUP(A43,【入力用】個人登録!$A$59:$P$127,13,FALSE)),"",VLOOKUP(A43,【入力用】個人登録!$A$59:$P$127,13,FALSE))</f>
        <v/>
      </c>
      <c r="F43" s="1179"/>
      <c r="G43" s="527" t="str">
        <f>IF(ISERROR(VLOOKUP(A43,【入力用】個人登録!$A$21:$P$50,15,FALSE)),"",VLOOKUP(A43,【入力用】個人登録!$A$21:$P$50,15,FALSE)) &amp; IF(ISERROR(VLOOKUP(A43,【入力用】個人登録!$A$59:$P$127,15,FALSE)),"",VLOOKUP(A43,【入力用】個人登録!$A$59:$P$127,15,FALSE))</f>
        <v/>
      </c>
      <c r="H43" s="1140" t="str">
        <f>IF(ISERROR(VLOOKUP(A43,【入力用】個人登録!$A$21:$P$50,5,FALSE)),"",VLOOKUP(A43,【入力用】個人登録!$A$21:$P$50,5,FALSE)) &amp; IF(ISERROR(VLOOKUP(A43,【入力用】個人登録!$A$59:$P$127,5,FALSE)),"",VLOOKUP(A43,【入力用】個人登録!$A$59:$P$127,5,FALSE))</f>
        <v/>
      </c>
      <c r="I43" s="1141"/>
      <c r="J43" s="1142"/>
      <c r="K43" s="1140" t="str">
        <f>IF(ISERROR(VLOOKUP(A43,【入力用】個人登録!$A$21:$P$50,6,FALSE)),"",VLOOKUP(A43,【入力用】個人登録!$A$21:$P$50,6,FALSE)) &amp; IF(ISERROR(VLOOKUP(A43,【入力用】個人登録!$A$59:$P$127,6,FALSE)),"",VLOOKUP(A43,【入力用】個人登録!$A$59:$P$127,6,FALSE))</f>
        <v/>
      </c>
      <c r="L43" s="1141"/>
      <c r="M43" s="1142"/>
      <c r="N43" s="1031" t="str">
        <f>IF(ISERROR(VLOOKUP(A43,【入力用】個人登録!$A$21:$P$50,16,FALSE)),"",VLOOKUP(A43,【入力用】個人登録!$A$21:$P$50,16,FALSE)) &amp; IF(ISERROR(VLOOKUP(A43,【入力用】個人登録!$A$59:$P$127,16,FALSE)),"",VLOOKUP(A43,【入力用】個人登録!$A$59:$P$127,16,FALSE))</f>
        <v/>
      </c>
      <c r="O43" s="1032"/>
      <c r="P43" s="1180" t="str">
        <f>IF(ISERROR(VLOOKUP(A43,【入力用】個人登録!$A$21:$P$50,8,FALSE)),"",VLOOKUP(A43,【入力用】個人登録!$A$21:$P$50,8,FALSE)) &amp; IF(ISERROR(VLOOKUP(A43,【入力用】個人登録!$A$59:$P$127,8,FALSE)),"",VLOOKUP(A43,【入力用】個人登録!$A$59:$P$127,8,FALSE))</f>
        <v/>
      </c>
      <c r="Q43" s="1181"/>
      <c r="R43" s="1182"/>
      <c r="S43" s="318" t="str">
        <f>IF(ISERROR(VLOOKUP(A43,【入力用】個人登録!$A$21:$P$50,3,FALSE)),"",VLOOKUP(A43,【入力用】個人登録!$A$21:$P$50,3,FALSE)) &amp; IF(ISERROR(VLOOKUP(A43,【入力用】個人登録!$A$59:$P$127,3,FALSE)),"",VLOOKUP(A43,【入力用】個人登録!$A$59:$P$127,3,FALSE))</f>
        <v/>
      </c>
      <c r="T43" s="1183"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84"/>
      <c r="V43" s="1185"/>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row>
    <row r="45" spans="1:31" s="65" customFormat="1" ht="15" customHeight="1">
      <c r="B45" s="1055" t="s">
        <v>96</v>
      </c>
      <c r="C45" s="1055"/>
      <c r="D45" s="1055"/>
      <c r="E45" s="1055"/>
      <c r="F45" s="1055"/>
      <c r="G45" s="1055"/>
      <c r="H45" s="1055"/>
      <c r="I45" s="1055" t="s">
        <v>97</v>
      </c>
      <c r="J45" s="1055"/>
      <c r="K45" s="1055"/>
      <c r="L45" s="1055"/>
      <c r="M45" s="1055" t="s">
        <v>98</v>
      </c>
      <c r="N45" s="1055"/>
      <c r="O45" s="1055"/>
      <c r="P45" s="1055" t="s">
        <v>99</v>
      </c>
      <c r="Q45" s="1055"/>
      <c r="R45" s="1055"/>
      <c r="S45" s="1055" t="s">
        <v>100</v>
      </c>
      <c r="T45" s="1055"/>
      <c r="U45" s="1055"/>
      <c r="V45" s="1055"/>
    </row>
    <row r="46" spans="1:31" s="65" customFormat="1" ht="15" customHeight="1">
      <c r="B46" s="1148"/>
      <c r="C46" s="1148"/>
      <c r="D46" s="1148"/>
      <c r="E46" s="1148"/>
      <c r="F46" s="1148"/>
      <c r="G46" s="1148"/>
      <c r="H46" s="1148"/>
      <c r="I46" s="1148"/>
      <c r="J46" s="1148"/>
      <c r="K46" s="1148"/>
      <c r="L46" s="1148"/>
      <c r="M46" s="1148"/>
      <c r="N46" s="1148"/>
      <c r="O46" s="1148"/>
      <c r="P46" s="1148"/>
      <c r="Q46" s="1148"/>
      <c r="R46" s="1148"/>
      <c r="S46" s="1148"/>
      <c r="T46" s="1148"/>
      <c r="U46" s="1148"/>
      <c r="V46" s="1148"/>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row>
    <row r="48" spans="1:31" s="65" customFormat="1" ht="21" customHeight="1">
      <c r="B48" s="1055" t="s">
        <v>338</v>
      </c>
      <c r="C48" s="1055"/>
      <c r="D48" s="1161"/>
      <c r="E48" s="299"/>
      <c r="F48" s="1003" t="s">
        <v>337</v>
      </c>
      <c r="G48" s="1004"/>
      <c r="H48" s="1004"/>
      <c r="I48" s="1004"/>
      <c r="J48" s="1004"/>
      <c r="K48" s="1170"/>
      <c r="L48" s="300"/>
      <c r="M48" s="1003" t="s">
        <v>101</v>
      </c>
      <c r="N48" s="1004"/>
      <c r="O48" s="1004"/>
      <c r="P48" s="1004"/>
      <c r="Q48" s="1004"/>
      <c r="R48" s="1004"/>
      <c r="S48" s="1004"/>
      <c r="T48" s="1004"/>
      <c r="U48" s="1004"/>
      <c r="V48" s="1005"/>
    </row>
    <row r="49" spans="2:22" s="65" customFormat="1" ht="12.75" customHeight="1">
      <c r="B49" s="1067" t="s">
        <v>336</v>
      </c>
      <c r="C49" s="1067"/>
      <c r="D49" s="1161"/>
      <c r="E49" s="1162" t="s">
        <v>102</v>
      </c>
      <c r="F49" s="1162"/>
      <c r="G49" s="1162" t="s">
        <v>335</v>
      </c>
      <c r="H49" s="1162"/>
      <c r="I49" s="1162" t="s">
        <v>334</v>
      </c>
      <c r="J49" s="1162"/>
      <c r="K49" s="1143" t="s">
        <v>340</v>
      </c>
      <c r="L49" s="1144"/>
      <c r="M49" s="1164"/>
      <c r="N49" s="1164"/>
      <c r="O49" s="1164"/>
      <c r="P49" s="1164"/>
      <c r="Q49" s="1164"/>
      <c r="R49" s="1164"/>
      <c r="S49" s="1164"/>
      <c r="T49" s="1164"/>
      <c r="U49" s="1164"/>
      <c r="V49" s="1165"/>
    </row>
    <row r="50" spans="2:22" s="65" customFormat="1" ht="24.4" customHeight="1">
      <c r="B50" s="1055"/>
      <c r="C50" s="1055"/>
      <c r="D50" s="1161"/>
      <c r="E50" s="1145"/>
      <c r="F50" s="1145"/>
      <c r="G50" s="1145"/>
      <c r="H50" s="1145"/>
      <c r="I50" s="1145"/>
      <c r="J50" s="1145"/>
      <c r="K50" s="1173"/>
      <c r="L50" s="1174"/>
      <c r="M50" s="1166"/>
      <c r="N50" s="1166"/>
      <c r="O50" s="1166"/>
      <c r="P50" s="1166"/>
      <c r="Q50" s="1166"/>
      <c r="R50" s="1166"/>
      <c r="S50" s="1166"/>
      <c r="T50" s="1166"/>
      <c r="U50" s="1166"/>
      <c r="V50" s="1167"/>
    </row>
    <row r="51" spans="2:22" s="65" customFormat="1" ht="12.75" customHeight="1">
      <c r="B51" s="1067" t="s">
        <v>333</v>
      </c>
      <c r="C51" s="1067"/>
      <c r="D51" s="1161"/>
      <c r="E51" s="1162" t="s">
        <v>102</v>
      </c>
      <c r="F51" s="1162"/>
      <c r="G51" s="1162" t="s">
        <v>335</v>
      </c>
      <c r="H51" s="1162"/>
      <c r="I51" s="1162" t="s">
        <v>334</v>
      </c>
      <c r="J51" s="1162"/>
      <c r="K51" s="1143" t="s">
        <v>340</v>
      </c>
      <c r="L51" s="1144"/>
      <c r="M51" s="1166"/>
      <c r="N51" s="1166"/>
      <c r="O51" s="1166"/>
      <c r="P51" s="1166"/>
      <c r="Q51" s="1166"/>
      <c r="R51" s="1166"/>
      <c r="S51" s="1166"/>
      <c r="T51" s="1166"/>
      <c r="U51" s="1166"/>
      <c r="V51" s="1167"/>
    </row>
    <row r="52" spans="2:22" s="65" customFormat="1" ht="28.5" customHeight="1">
      <c r="B52" s="1055"/>
      <c r="C52" s="1055"/>
      <c r="D52" s="1161"/>
      <c r="E52" s="1163"/>
      <c r="F52" s="1163"/>
      <c r="G52" s="1163"/>
      <c r="H52" s="1163"/>
      <c r="I52" s="1163"/>
      <c r="J52" s="1163"/>
      <c r="K52" s="1171"/>
      <c r="L52" s="1172"/>
      <c r="M52" s="1168"/>
      <c r="N52" s="1168"/>
      <c r="O52" s="1168"/>
      <c r="P52" s="1168"/>
      <c r="Q52" s="1168"/>
      <c r="R52" s="1168"/>
      <c r="S52" s="1168"/>
      <c r="T52" s="1168"/>
      <c r="U52" s="1168"/>
      <c r="V52" s="1169"/>
    </row>
    <row r="53" spans="2:22" s="65" customFormat="1" ht="12.75" customHeight="1">
      <c r="B53" s="66"/>
      <c r="C53" s="66"/>
      <c r="D53" s="64"/>
      <c r="E53" s="64"/>
      <c r="F53" s="64"/>
      <c r="G53" s="64"/>
      <c r="H53" s="64"/>
      <c r="I53" s="64"/>
      <c r="J53" s="64"/>
      <c r="K53" s="64"/>
      <c r="L53" s="64"/>
      <c r="M53" s="64"/>
      <c r="N53" s="64"/>
      <c r="O53" s="64"/>
      <c r="P53" s="64"/>
      <c r="Q53" s="64"/>
      <c r="R53" s="64"/>
      <c r="S53" s="70"/>
      <c r="T53" s="70"/>
      <c r="U53" s="70"/>
      <c r="V53" s="70"/>
    </row>
    <row r="54" spans="2:22" s="65" customFormat="1" ht="12.75" customHeight="1">
      <c r="B54" s="66"/>
      <c r="C54" s="66"/>
      <c r="D54" s="64"/>
      <c r="E54" s="64"/>
      <c r="F54" s="64"/>
      <c r="G54" s="64"/>
      <c r="H54" s="64"/>
      <c r="I54" s="64"/>
      <c r="J54" s="64"/>
      <c r="K54" s="64"/>
      <c r="L54" s="64"/>
      <c r="M54" s="64"/>
      <c r="N54" s="64"/>
      <c r="O54" s="64"/>
      <c r="P54" s="64"/>
      <c r="Q54" s="64"/>
      <c r="R54" s="64"/>
      <c r="S54" s="70"/>
      <c r="T54" s="70"/>
      <c r="U54" s="70"/>
      <c r="V54" s="70"/>
    </row>
    <row r="55" spans="2:22" s="65" customFormat="1" ht="12.75" customHeight="1">
      <c r="B55" s="66"/>
      <c r="C55" s="66"/>
      <c r="D55" s="64"/>
      <c r="E55" s="64"/>
      <c r="F55" s="64"/>
      <c r="G55" s="64"/>
      <c r="H55" s="64"/>
      <c r="I55" s="64"/>
      <c r="J55" s="64"/>
      <c r="K55" s="64"/>
      <c r="L55" s="64"/>
      <c r="M55" s="64"/>
      <c r="N55" s="64"/>
      <c r="O55" s="64"/>
      <c r="P55" s="64"/>
      <c r="Q55" s="64"/>
      <c r="R55" s="64"/>
      <c r="S55" s="70"/>
      <c r="T55" s="70"/>
      <c r="U55" s="70"/>
      <c r="V55" s="70"/>
    </row>
    <row r="56" spans="2:22" s="65" customFormat="1" ht="12.75" customHeight="1">
      <c r="B56" s="66"/>
      <c r="C56" s="66"/>
      <c r="D56" s="64"/>
      <c r="E56" s="64"/>
      <c r="F56" s="64"/>
      <c r="G56" s="64"/>
      <c r="H56" s="64"/>
      <c r="I56" s="64"/>
      <c r="J56" s="64"/>
      <c r="K56" s="64"/>
      <c r="L56" s="64"/>
      <c r="M56" s="64"/>
      <c r="N56" s="64"/>
      <c r="O56" s="64"/>
      <c r="P56" s="64"/>
      <c r="Q56" s="64"/>
      <c r="R56" s="64"/>
      <c r="S56" s="70"/>
      <c r="T56" s="70"/>
      <c r="U56" s="70"/>
      <c r="V56" s="70"/>
    </row>
    <row r="57" spans="2:22" s="65" customFormat="1" ht="12.75" customHeight="1">
      <c r="B57" s="66"/>
      <c r="C57" s="66"/>
      <c r="D57" s="64"/>
      <c r="E57" s="64"/>
      <c r="F57" s="64"/>
      <c r="G57" s="64"/>
      <c r="H57" s="64"/>
      <c r="I57" s="64"/>
      <c r="J57" s="64"/>
      <c r="K57" s="64"/>
      <c r="L57" s="64"/>
      <c r="M57" s="64"/>
      <c r="N57" s="64"/>
      <c r="O57" s="64"/>
      <c r="P57" s="64"/>
      <c r="Q57" s="64"/>
      <c r="R57" s="64"/>
      <c r="S57" s="70"/>
      <c r="T57" s="70"/>
      <c r="U57" s="70"/>
      <c r="V57" s="70"/>
    </row>
    <row r="58" spans="2:22" s="65" customFormat="1" ht="12.75" customHeight="1">
      <c r="B58" s="66"/>
      <c r="C58" s="66"/>
      <c r="D58" s="64"/>
      <c r="E58" s="64"/>
      <c r="F58" s="64"/>
      <c r="G58" s="64"/>
      <c r="H58" s="64"/>
      <c r="I58" s="64"/>
      <c r="J58" s="64"/>
      <c r="K58" s="64"/>
      <c r="L58" s="64"/>
      <c r="M58" s="64"/>
      <c r="N58" s="64"/>
      <c r="O58" s="64"/>
      <c r="P58" s="64"/>
      <c r="Q58" s="64"/>
      <c r="R58" s="64"/>
      <c r="S58" s="70"/>
      <c r="T58" s="70"/>
      <c r="U58" s="70"/>
      <c r="V58" s="70"/>
    </row>
    <row r="59" spans="2:22" s="65" customFormat="1" ht="12.75" customHeight="1">
      <c r="B59" s="66"/>
      <c r="C59" s="66"/>
      <c r="D59" s="64"/>
      <c r="E59" s="64"/>
      <c r="F59" s="64"/>
      <c r="G59" s="64"/>
      <c r="H59" s="64"/>
      <c r="I59" s="64"/>
      <c r="J59" s="64"/>
      <c r="K59" s="64"/>
      <c r="L59" s="64"/>
      <c r="M59" s="64"/>
      <c r="N59" s="64"/>
      <c r="O59" s="64"/>
      <c r="P59" s="64"/>
      <c r="Q59" s="64"/>
      <c r="R59" s="64"/>
      <c r="S59" s="70"/>
      <c r="T59" s="70"/>
      <c r="U59" s="70"/>
      <c r="V59" s="70"/>
    </row>
    <row r="60" spans="2:22" s="65" customFormat="1" ht="12.75" customHeight="1">
      <c r="B60" s="66"/>
      <c r="C60" s="66"/>
      <c r="D60" s="64"/>
      <c r="E60" s="64"/>
      <c r="F60" s="64"/>
      <c r="G60" s="64"/>
      <c r="H60" s="64"/>
      <c r="I60" s="64"/>
      <c r="J60" s="64"/>
      <c r="K60" s="64"/>
      <c r="L60" s="64"/>
      <c r="M60" s="64"/>
      <c r="N60" s="64"/>
      <c r="O60" s="64"/>
      <c r="P60" s="64"/>
      <c r="Q60" s="64"/>
      <c r="R60" s="64"/>
      <c r="S60" s="70"/>
      <c r="T60" s="70"/>
      <c r="U60" s="70"/>
      <c r="V60" s="70"/>
    </row>
    <row r="61" spans="2:22" s="65" customFormat="1" ht="12.75" customHeight="1">
      <c r="B61" s="66"/>
      <c r="C61" s="66"/>
      <c r="D61" s="64"/>
      <c r="E61" s="64"/>
      <c r="F61" s="64"/>
      <c r="G61" s="64"/>
      <c r="H61" s="64"/>
      <c r="I61" s="64"/>
      <c r="J61" s="64"/>
      <c r="K61" s="64"/>
      <c r="L61" s="64"/>
      <c r="M61" s="64"/>
      <c r="N61" s="64"/>
      <c r="O61" s="64"/>
      <c r="P61" s="64"/>
      <c r="Q61" s="64"/>
      <c r="R61" s="64"/>
      <c r="S61" s="70"/>
      <c r="T61" s="70"/>
      <c r="U61" s="70"/>
      <c r="V61" s="70"/>
    </row>
    <row r="62" spans="2:22" s="65" customFormat="1" ht="12.75" customHeight="1">
      <c r="B62" s="66"/>
      <c r="C62" s="66"/>
      <c r="D62" s="64"/>
      <c r="E62" s="64"/>
      <c r="F62" s="64"/>
      <c r="G62" s="64"/>
      <c r="H62" s="64"/>
      <c r="I62" s="64"/>
      <c r="J62" s="64"/>
      <c r="K62" s="64"/>
      <c r="L62" s="64"/>
      <c r="M62" s="64"/>
      <c r="N62" s="64"/>
      <c r="O62" s="64"/>
      <c r="P62" s="64"/>
      <c r="Q62" s="64"/>
      <c r="R62" s="64"/>
      <c r="S62" s="70"/>
      <c r="T62" s="70"/>
      <c r="U62" s="70"/>
      <c r="V62" s="70"/>
    </row>
    <row r="63" spans="2:22" s="65" customFormat="1" ht="12.75" customHeight="1">
      <c r="B63" s="66"/>
      <c r="C63" s="66"/>
      <c r="D63" s="64"/>
      <c r="E63" s="64"/>
      <c r="F63" s="64"/>
      <c r="G63" s="64"/>
      <c r="H63" s="64"/>
      <c r="I63" s="64"/>
      <c r="J63" s="64"/>
      <c r="K63" s="64"/>
      <c r="L63" s="64"/>
      <c r="M63" s="64"/>
      <c r="N63" s="64"/>
      <c r="O63" s="64"/>
      <c r="P63" s="64"/>
      <c r="Q63" s="64"/>
      <c r="R63" s="64"/>
      <c r="S63" s="70"/>
      <c r="T63" s="70"/>
      <c r="U63" s="70"/>
      <c r="V63" s="70"/>
    </row>
    <row r="64" spans="2:22" s="65" customFormat="1" ht="12.75" customHeight="1">
      <c r="B64" s="66"/>
      <c r="C64" s="66"/>
      <c r="D64" s="64"/>
      <c r="E64" s="64"/>
      <c r="F64" s="64"/>
      <c r="G64" s="64"/>
      <c r="H64" s="64"/>
      <c r="I64" s="64"/>
      <c r="J64" s="64"/>
      <c r="K64" s="64"/>
      <c r="L64" s="64"/>
      <c r="M64" s="64"/>
      <c r="N64" s="64"/>
      <c r="O64" s="64"/>
      <c r="P64" s="64"/>
      <c r="Q64" s="64"/>
      <c r="R64" s="64"/>
      <c r="S64" s="70"/>
      <c r="T64" s="70"/>
      <c r="U64" s="70"/>
      <c r="V64" s="70"/>
    </row>
    <row r="65" spans="2:22" s="65" customFormat="1" ht="12.75" customHeight="1">
      <c r="B65" s="66"/>
      <c r="C65" s="66"/>
      <c r="D65" s="64"/>
      <c r="E65" s="64"/>
      <c r="F65" s="64"/>
      <c r="G65" s="64"/>
      <c r="H65" s="64"/>
      <c r="I65" s="64"/>
      <c r="J65" s="64"/>
      <c r="K65" s="64"/>
      <c r="L65" s="64"/>
      <c r="M65" s="64"/>
      <c r="N65" s="64"/>
      <c r="O65" s="64"/>
      <c r="P65" s="64"/>
      <c r="Q65" s="64"/>
      <c r="R65" s="64"/>
      <c r="S65" s="70"/>
      <c r="T65" s="70"/>
      <c r="U65" s="70"/>
      <c r="V65" s="70"/>
    </row>
    <row r="66" spans="2:22" s="65" customFormat="1" ht="12.75" customHeight="1">
      <c r="B66" s="66"/>
      <c r="C66" s="66"/>
      <c r="D66" s="64"/>
      <c r="E66" s="64"/>
      <c r="F66" s="64"/>
      <c r="G66" s="64"/>
      <c r="H66" s="64"/>
      <c r="I66" s="64"/>
      <c r="J66" s="64"/>
      <c r="K66" s="64"/>
      <c r="L66" s="64"/>
      <c r="M66" s="64"/>
      <c r="N66" s="64"/>
      <c r="O66" s="64"/>
      <c r="P66" s="64"/>
      <c r="Q66" s="64"/>
      <c r="R66" s="64"/>
      <c r="S66" s="70"/>
      <c r="T66" s="70"/>
      <c r="U66" s="70"/>
      <c r="V66" s="70"/>
    </row>
    <row r="67" spans="2:22" s="65" customFormat="1" ht="12.75" customHeight="1">
      <c r="B67" s="66"/>
      <c r="C67" s="66"/>
      <c r="D67" s="64"/>
      <c r="E67" s="64"/>
      <c r="F67" s="64"/>
      <c r="G67" s="64"/>
      <c r="H67" s="64"/>
      <c r="I67" s="64"/>
      <c r="J67" s="64"/>
      <c r="K67" s="64"/>
      <c r="L67" s="64"/>
      <c r="M67" s="64"/>
      <c r="N67" s="64"/>
      <c r="O67" s="64"/>
      <c r="P67" s="64"/>
      <c r="Q67" s="64"/>
      <c r="R67" s="64"/>
      <c r="S67" s="70"/>
      <c r="T67" s="70"/>
      <c r="U67" s="70"/>
      <c r="V67" s="70"/>
    </row>
    <row r="68" spans="2:22" s="65" customFormat="1" ht="12.75" customHeight="1">
      <c r="B68" s="66"/>
      <c r="C68" s="66"/>
      <c r="D68" s="64"/>
      <c r="E68" s="64"/>
      <c r="F68" s="64"/>
      <c r="G68" s="64"/>
      <c r="H68" s="64"/>
      <c r="I68" s="64"/>
      <c r="J68" s="64"/>
      <c r="K68" s="64"/>
      <c r="L68" s="64"/>
      <c r="M68" s="64"/>
      <c r="N68" s="64"/>
      <c r="O68" s="64"/>
      <c r="P68" s="64"/>
      <c r="Q68" s="64"/>
      <c r="R68" s="64"/>
      <c r="S68" s="70"/>
      <c r="T68" s="70"/>
      <c r="U68" s="70"/>
      <c r="V68" s="70"/>
    </row>
    <row r="69" spans="2:22" s="65" customFormat="1" ht="12.75" customHeight="1">
      <c r="B69" s="66"/>
      <c r="C69" s="66"/>
      <c r="D69" s="64"/>
      <c r="E69" s="64"/>
      <c r="F69" s="64"/>
      <c r="G69" s="64"/>
      <c r="H69" s="64"/>
      <c r="I69" s="64"/>
      <c r="J69" s="64"/>
      <c r="K69" s="64"/>
      <c r="L69" s="64"/>
      <c r="M69" s="64"/>
      <c r="N69" s="64"/>
      <c r="O69" s="64"/>
      <c r="P69" s="64"/>
      <c r="Q69" s="64"/>
      <c r="R69" s="64"/>
      <c r="S69" s="70"/>
      <c r="T69" s="70"/>
      <c r="U69" s="70"/>
      <c r="V69" s="70"/>
    </row>
    <row r="70" spans="2:22" s="65" customFormat="1" ht="12.75" customHeight="1">
      <c r="B70" s="66"/>
      <c r="C70" s="66"/>
      <c r="D70" s="64"/>
      <c r="E70" s="64"/>
      <c r="F70" s="64"/>
      <c r="G70" s="64"/>
      <c r="H70" s="64"/>
      <c r="I70" s="64"/>
      <c r="J70" s="64"/>
      <c r="K70" s="64"/>
      <c r="L70" s="64"/>
      <c r="M70" s="64"/>
      <c r="N70" s="64"/>
      <c r="O70" s="64"/>
      <c r="P70" s="64"/>
      <c r="Q70" s="64"/>
      <c r="R70" s="64"/>
      <c r="S70" s="70"/>
      <c r="T70" s="70"/>
      <c r="U70" s="70"/>
      <c r="V70" s="70"/>
    </row>
    <row r="71" spans="2:22" s="65" customFormat="1" ht="12.75" customHeight="1">
      <c r="B71" s="66"/>
      <c r="C71" s="66"/>
      <c r="D71" s="64"/>
      <c r="E71" s="64"/>
      <c r="F71" s="64"/>
      <c r="G71" s="64"/>
      <c r="H71" s="64"/>
      <c r="I71" s="64"/>
      <c r="J71" s="64"/>
      <c r="K71" s="64"/>
      <c r="L71" s="64"/>
      <c r="M71" s="64"/>
      <c r="N71" s="64"/>
      <c r="O71" s="64"/>
      <c r="P71" s="64"/>
      <c r="Q71" s="64"/>
      <c r="R71" s="64"/>
      <c r="S71" s="70"/>
      <c r="T71" s="70"/>
      <c r="U71" s="70"/>
      <c r="V71" s="70"/>
    </row>
    <row r="72" spans="2:22" s="65" customFormat="1" ht="12.75" customHeight="1">
      <c r="B72" s="66"/>
      <c r="C72" s="66"/>
      <c r="D72" s="64"/>
      <c r="E72" s="64"/>
      <c r="F72" s="64"/>
      <c r="G72" s="64"/>
      <c r="H72" s="64"/>
      <c r="I72" s="64"/>
      <c r="J72" s="64"/>
      <c r="K72" s="64"/>
      <c r="L72" s="64"/>
      <c r="M72" s="64"/>
      <c r="N72" s="64"/>
      <c r="O72" s="64"/>
      <c r="P72" s="64"/>
      <c r="Q72" s="64"/>
      <c r="R72" s="64"/>
      <c r="S72" s="70"/>
      <c r="T72" s="70"/>
      <c r="U72" s="70"/>
      <c r="V72" s="70"/>
    </row>
    <row r="73" spans="2:22" s="65" customFormat="1" ht="12.75" customHeight="1">
      <c r="B73" s="66"/>
      <c r="C73" s="66"/>
      <c r="D73" s="64"/>
      <c r="E73" s="64"/>
      <c r="F73" s="64"/>
      <c r="G73" s="64"/>
      <c r="H73" s="64"/>
      <c r="I73" s="64"/>
      <c r="J73" s="64"/>
      <c r="K73" s="64"/>
      <c r="L73" s="64"/>
      <c r="M73" s="64"/>
      <c r="N73" s="64"/>
      <c r="O73" s="64"/>
      <c r="P73" s="64"/>
      <c r="Q73" s="64"/>
      <c r="R73" s="64"/>
      <c r="S73" s="70"/>
      <c r="T73" s="70"/>
      <c r="U73" s="70"/>
      <c r="V73" s="70"/>
    </row>
    <row r="74" spans="2:22" s="65" customFormat="1" ht="12.75" customHeight="1">
      <c r="B74" s="66"/>
      <c r="C74" s="66"/>
      <c r="D74" s="64"/>
      <c r="E74" s="64"/>
      <c r="F74" s="64"/>
      <c r="G74" s="64"/>
      <c r="H74" s="64"/>
      <c r="I74" s="64"/>
      <c r="J74" s="64"/>
      <c r="K74" s="64"/>
      <c r="L74" s="64"/>
      <c r="M74" s="64"/>
      <c r="N74" s="64"/>
      <c r="O74" s="64"/>
      <c r="P74" s="64"/>
      <c r="Q74" s="64"/>
      <c r="R74" s="64"/>
      <c r="S74" s="70"/>
      <c r="T74" s="70"/>
      <c r="U74" s="70"/>
      <c r="V74" s="70"/>
    </row>
    <row r="75" spans="2:22" s="65" customFormat="1" ht="12.75" customHeight="1">
      <c r="B75" s="66"/>
      <c r="C75" s="66"/>
      <c r="D75" s="64"/>
      <c r="E75" s="64"/>
      <c r="F75" s="64"/>
      <c r="G75" s="64"/>
      <c r="H75" s="64"/>
      <c r="I75" s="64"/>
      <c r="J75" s="64"/>
      <c r="K75" s="64"/>
      <c r="L75" s="64"/>
      <c r="M75" s="64"/>
      <c r="N75" s="64"/>
      <c r="O75" s="64"/>
      <c r="P75" s="64"/>
      <c r="Q75" s="64"/>
      <c r="R75" s="64"/>
      <c r="S75" s="70"/>
      <c r="T75" s="70"/>
      <c r="U75" s="70"/>
      <c r="V75" s="70"/>
    </row>
    <row r="76" spans="2:22" s="65" customFormat="1" ht="12.75" customHeight="1">
      <c r="B76" s="71"/>
      <c r="C76" s="71"/>
      <c r="S76" s="72"/>
      <c r="T76" s="72"/>
      <c r="U76" s="72"/>
      <c r="V76" s="72"/>
    </row>
    <row r="77" spans="2:22" s="65" customFormat="1" ht="15.75">
      <c r="B77" s="71"/>
      <c r="C77" s="71"/>
      <c r="S77" s="72"/>
      <c r="T77" s="72"/>
      <c r="U77" s="72"/>
      <c r="V77" s="72"/>
    </row>
    <row r="78" spans="2:22" s="65" customFormat="1" ht="15.75">
      <c r="B78" s="71"/>
      <c r="C78" s="71"/>
      <c r="S78" s="72"/>
      <c r="T78" s="72"/>
      <c r="U78" s="72"/>
      <c r="V78" s="72"/>
    </row>
    <row r="79" spans="2:22" s="65" customFormat="1" ht="15.75">
      <c r="B79" s="71"/>
      <c r="C79" s="71"/>
      <c r="S79" s="72"/>
      <c r="T79" s="72"/>
      <c r="U79" s="72"/>
      <c r="V79" s="72"/>
    </row>
    <row r="80" spans="2:22" s="65" customFormat="1" ht="15.75">
      <c r="B80" s="71"/>
      <c r="C80" s="71"/>
      <c r="S80" s="72"/>
      <c r="T80" s="72"/>
      <c r="U80" s="72"/>
      <c r="V80" s="72"/>
    </row>
    <row r="81" spans="2:22" s="65" customFormat="1" ht="15.75">
      <c r="B81" s="71"/>
      <c r="C81" s="71"/>
      <c r="S81" s="72"/>
      <c r="T81" s="72"/>
      <c r="U81" s="72"/>
      <c r="V81" s="72"/>
    </row>
    <row r="82" spans="2:22" s="65" customFormat="1" ht="15.75">
      <c r="B82" s="71"/>
      <c r="C82" s="71"/>
      <c r="S82" s="72"/>
      <c r="T82" s="72"/>
      <c r="U82" s="72"/>
      <c r="V82" s="72"/>
    </row>
    <row r="83" spans="2:22" s="65" customFormat="1" ht="15.75">
      <c r="B83" s="71"/>
      <c r="C83" s="71"/>
      <c r="S83" s="72"/>
      <c r="T83" s="72"/>
      <c r="U83" s="72"/>
      <c r="V83" s="72"/>
    </row>
    <row r="84" spans="2:22" s="65" customFormat="1" ht="15.75">
      <c r="B84" s="71"/>
      <c r="C84" s="71"/>
      <c r="S84" s="72"/>
      <c r="T84" s="72"/>
      <c r="U84" s="72"/>
      <c r="V84" s="72"/>
    </row>
    <row r="85" spans="2:22" s="65" customFormat="1" ht="15.75">
      <c r="B85" s="71"/>
      <c r="C85" s="71"/>
      <c r="S85" s="72"/>
      <c r="T85" s="72"/>
      <c r="U85" s="72"/>
      <c r="V85" s="72"/>
    </row>
    <row r="86" spans="2:22" s="65" customFormat="1" ht="15.75">
      <c r="B86" s="71"/>
      <c r="C86" s="71"/>
      <c r="S86" s="72"/>
      <c r="T86" s="72"/>
      <c r="U86" s="72"/>
      <c r="V86" s="72"/>
    </row>
    <row r="87" spans="2:22" s="65" customFormat="1" ht="15.75">
      <c r="B87" s="71"/>
      <c r="C87" s="71"/>
      <c r="S87" s="72"/>
      <c r="T87" s="72"/>
      <c r="U87" s="72"/>
      <c r="V87" s="72"/>
    </row>
    <row r="88" spans="2:22" s="65" customFormat="1" ht="15.75">
      <c r="B88" s="71"/>
      <c r="C88" s="71"/>
      <c r="S88" s="72"/>
      <c r="T88" s="72"/>
      <c r="U88" s="72"/>
      <c r="V88" s="72"/>
    </row>
    <row r="89" spans="2:22" s="65" customFormat="1" ht="15.75">
      <c r="B89" s="71"/>
      <c r="C89" s="71"/>
    </row>
    <row r="90" spans="2:22" s="65" customFormat="1" ht="15.75">
      <c r="B90" s="71"/>
      <c r="C90" s="71"/>
    </row>
    <row r="91" spans="2:22" s="65" customFormat="1" ht="15.75">
      <c r="B91" s="71"/>
      <c r="C91" s="71"/>
    </row>
    <row r="92" spans="2:22" s="65" customFormat="1" ht="15.75">
      <c r="B92" s="71"/>
      <c r="C92" s="71"/>
    </row>
    <row r="93" spans="2:22" s="65" customFormat="1" ht="15.75">
      <c r="B93" s="71"/>
      <c r="C93" s="71"/>
    </row>
    <row r="94" spans="2:22" s="65" customFormat="1" ht="15.75">
      <c r="B94" s="71"/>
      <c r="C94" s="71"/>
    </row>
    <row r="95" spans="2:22" s="65" customFormat="1" ht="15.75">
      <c r="B95" s="71"/>
      <c r="C95" s="71"/>
    </row>
    <row r="96" spans="2:22"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s="65" customFormat="1" ht="15.75">
      <c r="B106" s="71"/>
      <c r="C106" s="71"/>
    </row>
    <row r="107" spans="2:3" s="65" customFormat="1" ht="15.75">
      <c r="B107" s="71"/>
      <c r="C107" s="71"/>
    </row>
    <row r="108" spans="2:3" s="65" customFormat="1" ht="15.75">
      <c r="B108" s="71"/>
      <c r="C108" s="71"/>
    </row>
    <row r="109" spans="2:3" s="65" customFormat="1" ht="15.75">
      <c r="B109" s="71"/>
      <c r="C109" s="71"/>
    </row>
    <row r="110" spans="2:3" s="65" customFormat="1" ht="15.75">
      <c r="B110" s="71"/>
      <c r="C110" s="71"/>
    </row>
    <row r="111" spans="2:3" s="65" customFormat="1" ht="15.75">
      <c r="B111" s="71"/>
      <c r="C111" s="71"/>
    </row>
    <row r="112" spans="2:3" s="65" customFormat="1" ht="15.75">
      <c r="B112" s="71"/>
      <c r="C112" s="71"/>
    </row>
    <row r="113" spans="2:3" s="65" customFormat="1" ht="15.7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sheetProtection algorithmName="SHA-512" hashValue="bxz2Dvsa0QkqSEzcwXEUDHHJiW0xEIDvwcqreVVZ1lWz6t64eXNL59QARiDM38LprpSlT5TX/G3w66g0QVuR5A==" saltValue="kfEARMiADibhiJLLgGSAwQ==" spinCount="100000" sheet="1" objects="1" scenarios="1"/>
  <dataConsolidate/>
  <mergeCells count="288">
    <mergeCell ref="N41:O41"/>
    <mergeCell ref="N42:O42"/>
    <mergeCell ref="N43:O43"/>
    <mergeCell ref="N14:O14"/>
    <mergeCell ref="N15:O15"/>
    <mergeCell ref="N16:O16"/>
    <mergeCell ref="N17:O17"/>
    <mergeCell ref="N18:O18"/>
    <mergeCell ref="N19:O19"/>
    <mergeCell ref="N20:O20"/>
    <mergeCell ref="N21:O21"/>
    <mergeCell ref="N22:O22"/>
    <mergeCell ref="E5:O5"/>
    <mergeCell ref="O9:Q9"/>
    <mergeCell ref="B11:V11"/>
    <mergeCell ref="R6:T6"/>
    <mergeCell ref="U6:V6"/>
    <mergeCell ref="R7:T7"/>
    <mergeCell ref="U7:V7"/>
    <mergeCell ref="R8:T8"/>
    <mergeCell ref="U8:V8"/>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8:F18"/>
    <mergeCell ref="H18:J18"/>
    <mergeCell ref="K18:M18"/>
    <mergeCell ref="P18:R18"/>
    <mergeCell ref="T18:V18"/>
    <mergeCell ref="E19:F19"/>
    <mergeCell ref="H19:J19"/>
    <mergeCell ref="K19:M19"/>
    <mergeCell ref="P19:R19"/>
    <mergeCell ref="T19:V19"/>
    <mergeCell ref="E20:F20"/>
    <mergeCell ref="H20:J20"/>
    <mergeCell ref="K20:M20"/>
    <mergeCell ref="P20:R20"/>
    <mergeCell ref="T20:V20"/>
    <mergeCell ref="E21:F21"/>
    <mergeCell ref="H21:J21"/>
    <mergeCell ref="K21:M21"/>
    <mergeCell ref="P21:R21"/>
    <mergeCell ref="T21:V21"/>
    <mergeCell ref="E22:F22"/>
    <mergeCell ref="H22:J22"/>
    <mergeCell ref="K22:M22"/>
    <mergeCell ref="P22:R22"/>
    <mergeCell ref="T22:V22"/>
    <mergeCell ref="E23:F23"/>
    <mergeCell ref="H23:J23"/>
    <mergeCell ref="K23:M23"/>
    <mergeCell ref="P23:R23"/>
    <mergeCell ref="T23:V23"/>
    <mergeCell ref="N23:O23"/>
    <mergeCell ref="E24:F24"/>
    <mergeCell ref="H24:J24"/>
    <mergeCell ref="K24:M24"/>
    <mergeCell ref="P24:R24"/>
    <mergeCell ref="T24:V24"/>
    <mergeCell ref="E25:F25"/>
    <mergeCell ref="H25:J25"/>
    <mergeCell ref="K25:M25"/>
    <mergeCell ref="P25:R25"/>
    <mergeCell ref="T25:V25"/>
    <mergeCell ref="N24:O24"/>
    <mergeCell ref="N25:O25"/>
    <mergeCell ref="E26:F26"/>
    <mergeCell ref="H26:J26"/>
    <mergeCell ref="K26:M26"/>
    <mergeCell ref="P26:R26"/>
    <mergeCell ref="T26:V26"/>
    <mergeCell ref="E27:F27"/>
    <mergeCell ref="H27:J27"/>
    <mergeCell ref="K27:M27"/>
    <mergeCell ref="P27:R27"/>
    <mergeCell ref="T27:V27"/>
    <mergeCell ref="N26:O26"/>
    <mergeCell ref="N27:O27"/>
    <mergeCell ref="E28:F28"/>
    <mergeCell ref="H28:J28"/>
    <mergeCell ref="K28:M28"/>
    <mergeCell ref="P28:R28"/>
    <mergeCell ref="T28:V28"/>
    <mergeCell ref="E29:F29"/>
    <mergeCell ref="H29:J29"/>
    <mergeCell ref="K29:M29"/>
    <mergeCell ref="P29:R29"/>
    <mergeCell ref="T29:V29"/>
    <mergeCell ref="N28:O28"/>
    <mergeCell ref="N29:O29"/>
    <mergeCell ref="E30:F30"/>
    <mergeCell ref="H30:J30"/>
    <mergeCell ref="K30:M30"/>
    <mergeCell ref="P30:R30"/>
    <mergeCell ref="T30:V30"/>
    <mergeCell ref="E31:F31"/>
    <mergeCell ref="H31:J31"/>
    <mergeCell ref="K31:M31"/>
    <mergeCell ref="P31:R31"/>
    <mergeCell ref="T31:V31"/>
    <mergeCell ref="N30:O30"/>
    <mergeCell ref="N31:O31"/>
    <mergeCell ref="E32:F32"/>
    <mergeCell ref="H32:J32"/>
    <mergeCell ref="K32:M32"/>
    <mergeCell ref="P32:R32"/>
    <mergeCell ref="T32:V32"/>
    <mergeCell ref="E33:F33"/>
    <mergeCell ref="H33:J33"/>
    <mergeCell ref="K33:M33"/>
    <mergeCell ref="P33:R33"/>
    <mergeCell ref="T33:V33"/>
    <mergeCell ref="N32:O32"/>
    <mergeCell ref="N33:O33"/>
    <mergeCell ref="E34:F34"/>
    <mergeCell ref="H34:J34"/>
    <mergeCell ref="K34:M34"/>
    <mergeCell ref="P34:R34"/>
    <mergeCell ref="T34:V34"/>
    <mergeCell ref="E35:F35"/>
    <mergeCell ref="H35:J35"/>
    <mergeCell ref="K35:M35"/>
    <mergeCell ref="P35:R35"/>
    <mergeCell ref="T35:V35"/>
    <mergeCell ref="N34:O34"/>
    <mergeCell ref="N35:O35"/>
    <mergeCell ref="E36:F36"/>
    <mergeCell ref="H36:J36"/>
    <mergeCell ref="K36:M36"/>
    <mergeCell ref="P36:R36"/>
    <mergeCell ref="T36:V36"/>
    <mergeCell ref="E37:F37"/>
    <mergeCell ref="H37:J37"/>
    <mergeCell ref="K37:M37"/>
    <mergeCell ref="P37:R37"/>
    <mergeCell ref="T37:V37"/>
    <mergeCell ref="N36:O36"/>
    <mergeCell ref="N37:O37"/>
    <mergeCell ref="E38:F38"/>
    <mergeCell ref="H38:J38"/>
    <mergeCell ref="K38:M38"/>
    <mergeCell ref="P38:R38"/>
    <mergeCell ref="T38:V38"/>
    <mergeCell ref="E39:F39"/>
    <mergeCell ref="H39:J39"/>
    <mergeCell ref="K39:M39"/>
    <mergeCell ref="P39:R39"/>
    <mergeCell ref="T39:V39"/>
    <mergeCell ref="N38:O38"/>
    <mergeCell ref="N39:O39"/>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C18:D18"/>
    <mergeCell ref="C19:D19"/>
    <mergeCell ref="C20:D20"/>
    <mergeCell ref="C21:D21"/>
    <mergeCell ref="C22:D22"/>
    <mergeCell ref="C23:D23"/>
    <mergeCell ref="C24:D24"/>
    <mergeCell ref="C25:D25"/>
    <mergeCell ref="C26:D26"/>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s>
  <phoneticPr fontId="5" type="Hiragana"/>
  <conditionalFormatting sqref="A14:C43 E14:H43 K14:K43 P14:V43">
    <cfRule type="expression" dxfId="17" priority="95">
      <formula>$AE14="1"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ignoredErrors>
    <ignoredError sqref="N14:O43 J7:K9"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zoomScaleNormal="100" workbookViewId="0">
      <selection activeCell="A14" sqref="A14"/>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32" ht="18.75" customHeight="1">
      <c r="A1" s="1064"/>
      <c r="B1" s="1208">
        <f>【入力用】東西・全日本インカレ申込書!B1</f>
        <v>0</v>
      </c>
      <c r="C1" s="1208"/>
      <c r="D1" s="1208"/>
      <c r="E1" s="1208"/>
      <c r="F1" s="1208"/>
      <c r="G1" s="1208"/>
      <c r="H1" s="1208"/>
      <c r="I1" s="1208"/>
      <c r="J1" s="1208"/>
      <c r="K1" s="1208"/>
      <c r="L1" s="1208"/>
      <c r="M1" s="1208"/>
      <c r="N1" s="1208"/>
      <c r="O1" s="1208"/>
      <c r="P1" s="1208"/>
      <c r="Q1" s="1208"/>
      <c r="R1" s="1208"/>
      <c r="S1" s="1208"/>
      <c r="T1" s="1208"/>
      <c r="U1" s="1208"/>
      <c r="V1" s="1208"/>
      <c r="W1" s="63"/>
    </row>
    <row r="2" spans="1:32" ht="30" customHeight="1">
      <c r="A2" s="1065"/>
      <c r="B2" s="63"/>
      <c r="C2" s="63"/>
      <c r="D2" s="63"/>
      <c r="E2" s="63"/>
      <c r="F2" s="63"/>
      <c r="G2" s="63"/>
      <c r="H2" s="63"/>
      <c r="I2" s="63"/>
      <c r="J2" s="63"/>
      <c r="K2" s="63"/>
      <c r="L2" s="63"/>
      <c r="M2" s="63"/>
      <c r="N2" s="63"/>
      <c r="O2" s="63"/>
      <c r="P2" s="63"/>
      <c r="Q2" s="63"/>
      <c r="R2" s="63"/>
      <c r="S2" s="63"/>
      <c r="T2" s="63"/>
      <c r="U2" s="63"/>
      <c r="V2" s="63"/>
      <c r="W2" s="63"/>
    </row>
    <row r="3" spans="1:32" s="65" customFormat="1" ht="30.75" customHeight="1">
      <c r="A3" s="1065"/>
      <c r="B3" s="1067" t="s">
        <v>182</v>
      </c>
      <c r="C3" s="1067"/>
      <c r="D3" s="1055"/>
      <c r="E3" s="1068" t="str">
        <f>【入力用】チーム登録!D19</f>
        <v>中国</v>
      </c>
      <c r="F3" s="1068"/>
      <c r="G3" s="1068"/>
      <c r="H3" s="1067" t="s">
        <v>181</v>
      </c>
      <c r="I3" s="1055"/>
      <c r="J3" s="1158">
        <f>【入力用】チーム登録!D18</f>
        <v>0</v>
      </c>
      <c r="K3" s="1159"/>
      <c r="L3" s="1160"/>
      <c r="M3" s="64"/>
      <c r="N3" s="64"/>
      <c r="O3" s="64"/>
      <c r="P3" s="64"/>
      <c r="Q3" s="64"/>
      <c r="R3" s="64"/>
      <c r="S3" s="64"/>
      <c r="T3" s="64"/>
      <c r="U3" s="64"/>
      <c r="V3" s="64"/>
      <c r="W3" s="64"/>
    </row>
    <row r="4" spans="1:32" s="65" customFormat="1" ht="15.75">
      <c r="A4" s="1065"/>
      <c r="B4" s="1072" t="s">
        <v>83</v>
      </c>
      <c r="C4" s="1073"/>
      <c r="D4" s="1073"/>
      <c r="E4" s="1074" t="str">
        <f>PHONETIC(【入力用】チーム登録!D15)</f>
        <v/>
      </c>
      <c r="F4" s="1075"/>
      <c r="G4" s="1075"/>
      <c r="H4" s="1075"/>
      <c r="I4" s="1075"/>
      <c r="J4" s="1075"/>
      <c r="K4" s="1075"/>
      <c r="L4" s="1075"/>
      <c r="M4" s="1075"/>
      <c r="N4" s="1075"/>
      <c r="O4" s="1077"/>
      <c r="P4" s="64"/>
      <c r="Q4" s="64"/>
      <c r="R4" s="64"/>
      <c r="S4" s="64"/>
      <c r="T4" s="64"/>
      <c r="U4" s="64"/>
      <c r="V4" s="64"/>
      <c r="W4" s="64"/>
    </row>
    <row r="5" spans="1:32" s="65" customFormat="1" ht="28.5" customHeight="1">
      <c r="A5" s="1065"/>
      <c r="B5" s="1078" t="s">
        <v>84</v>
      </c>
      <c r="C5" s="1079"/>
      <c r="D5" s="1079"/>
      <c r="E5" s="1080">
        <f>【入力用】チーム登録!D14</f>
        <v>0</v>
      </c>
      <c r="F5" s="1081"/>
      <c r="G5" s="1081"/>
      <c r="H5" s="1081"/>
      <c r="I5" s="1081"/>
      <c r="J5" s="1081"/>
      <c r="K5" s="1081"/>
      <c r="L5" s="1081"/>
      <c r="M5" s="1081"/>
      <c r="N5" s="1081"/>
      <c r="O5" s="1082"/>
      <c r="P5" s="64"/>
      <c r="Q5" s="64"/>
      <c r="R5" s="64"/>
      <c r="S5" s="64"/>
      <c r="T5" s="64"/>
      <c r="U5" s="64"/>
      <c r="V5" s="64"/>
      <c r="W5" s="64"/>
    </row>
    <row r="6" spans="1:32" s="65" customFormat="1" ht="20.25" customHeight="1">
      <c r="A6" s="1065"/>
      <c r="B6" s="1055" t="s">
        <v>85</v>
      </c>
      <c r="C6" s="1055"/>
      <c r="D6" s="1055"/>
      <c r="E6" s="78"/>
      <c r="F6" s="1059">
        <f>【入力用】チーム登録!D24</f>
        <v>0</v>
      </c>
      <c r="G6" s="1059"/>
      <c r="H6" s="1059"/>
      <c r="I6" s="1058"/>
      <c r="J6" s="1057" t="s">
        <v>765</v>
      </c>
      <c r="K6" s="1058"/>
      <c r="L6" s="1003" t="s">
        <v>189</v>
      </c>
      <c r="M6" s="1004"/>
      <c r="N6" s="1005"/>
      <c r="O6" s="1057">
        <f>【入力用】個人登録!E15</f>
        <v>0</v>
      </c>
      <c r="P6" s="1059"/>
      <c r="Q6" s="1058"/>
      <c r="R6" s="1063"/>
      <c r="S6" s="1063"/>
      <c r="T6" s="1063"/>
      <c r="U6" s="1063"/>
      <c r="V6" s="1063"/>
      <c r="W6" s="21"/>
    </row>
    <row r="7" spans="1:32" s="65" customFormat="1" ht="20.25" customHeight="1">
      <c r="A7" s="1065"/>
      <c r="B7" s="1055" t="s">
        <v>86</v>
      </c>
      <c r="C7" s="1055"/>
      <c r="D7" s="1055"/>
      <c r="E7" s="79">
        <v>30</v>
      </c>
      <c r="F7" s="1056">
        <f>【入力用】個人登録!E10</f>
        <v>0</v>
      </c>
      <c r="G7" s="1056"/>
      <c r="H7" s="1056"/>
      <c r="I7" s="1056"/>
      <c r="J7" s="1057">
        <f>【入力用】東西・全日本インカレ申込書!J7</f>
        <v>0</v>
      </c>
      <c r="K7" s="1058"/>
      <c r="L7" s="1003" t="s">
        <v>190</v>
      </c>
      <c r="M7" s="1004"/>
      <c r="N7" s="1005"/>
      <c r="O7" s="1057">
        <f>【入力用】チーム登録!D35</f>
        <v>0</v>
      </c>
      <c r="P7" s="1059"/>
      <c r="Q7" s="1058"/>
      <c r="R7" s="1156"/>
      <c r="S7" s="1156"/>
      <c r="T7" s="1156"/>
      <c r="U7" s="1156"/>
      <c r="V7" s="1156"/>
      <c r="W7" s="62"/>
    </row>
    <row r="8" spans="1:32" s="65" customFormat="1" ht="20.25" customHeight="1">
      <c r="A8" s="1065"/>
      <c r="B8" s="1055" t="s">
        <v>87</v>
      </c>
      <c r="C8" s="1055"/>
      <c r="D8" s="1055"/>
      <c r="E8" s="79">
        <v>31</v>
      </c>
      <c r="F8" s="1056">
        <f>【入力用】個人登録!E11</f>
        <v>0</v>
      </c>
      <c r="G8" s="1056"/>
      <c r="H8" s="1056"/>
      <c r="I8" s="1056"/>
      <c r="J8" s="1057">
        <f>【入力用】東西・全日本インカレ申込書!J8</f>
        <v>0</v>
      </c>
      <c r="K8" s="1058"/>
      <c r="L8" s="1060" t="s">
        <v>191</v>
      </c>
      <c r="M8" s="1062"/>
      <c r="N8" s="1061"/>
      <c r="O8" s="1057">
        <f>【入力用】個人登録!O16</f>
        <v>0</v>
      </c>
      <c r="P8" s="1059"/>
      <c r="Q8" s="1058"/>
      <c r="R8" s="1156"/>
      <c r="S8" s="1156"/>
      <c r="T8" s="1156"/>
      <c r="U8" s="1156"/>
      <c r="V8" s="1156"/>
      <c r="W8" s="62"/>
    </row>
    <row r="9" spans="1:32" s="65" customFormat="1" ht="20.25" customHeight="1">
      <c r="A9" s="1065"/>
      <c r="B9" s="1055" t="s">
        <v>87</v>
      </c>
      <c r="C9" s="1055"/>
      <c r="D9" s="1055"/>
      <c r="E9" s="79">
        <v>32</v>
      </c>
      <c r="F9" s="1056">
        <f>【入力用】個人登録!E12</f>
        <v>0</v>
      </c>
      <c r="G9" s="1056"/>
      <c r="H9" s="1056"/>
      <c r="I9" s="1056"/>
      <c r="J9" s="1057">
        <f>【入力用】東西・全日本インカレ申込書!J9</f>
        <v>0</v>
      </c>
      <c r="K9" s="1058"/>
      <c r="L9" s="1003" t="s">
        <v>192</v>
      </c>
      <c r="M9" s="1004"/>
      <c r="N9" s="1005"/>
      <c r="O9" s="1057">
        <f>【入力用】個人登録!E13</f>
        <v>0</v>
      </c>
      <c r="P9" s="1059"/>
      <c r="Q9" s="1058"/>
      <c r="R9" s="1156"/>
      <c r="S9" s="1156"/>
      <c r="T9" s="1156"/>
      <c r="U9" s="1156"/>
      <c r="V9" s="1156"/>
      <c r="W9" s="62"/>
    </row>
    <row r="10" spans="1:32" s="65" customFormat="1" ht="8.25" customHeight="1">
      <c r="A10" s="1065"/>
      <c r="B10" s="66"/>
      <c r="C10" s="66"/>
      <c r="D10" s="66"/>
      <c r="E10" s="64"/>
      <c r="F10" s="64"/>
      <c r="G10" s="64"/>
      <c r="H10" s="64"/>
      <c r="I10" s="64"/>
      <c r="J10" s="64"/>
      <c r="K10" s="64"/>
      <c r="L10" s="64"/>
      <c r="M10" s="64"/>
      <c r="N10" s="64"/>
      <c r="O10" s="64"/>
      <c r="P10" s="64"/>
      <c r="Q10" s="64"/>
      <c r="R10" s="64"/>
      <c r="S10" s="64"/>
      <c r="T10" s="64"/>
      <c r="U10" s="64"/>
      <c r="V10" s="64"/>
      <c r="W10" s="64"/>
    </row>
    <row r="11" spans="1:32" s="65" customFormat="1" ht="19.5" customHeight="1">
      <c r="A11" s="1065"/>
      <c r="B11" s="1054" t="s">
        <v>88</v>
      </c>
      <c r="C11" s="1054"/>
      <c r="D11" s="1054"/>
      <c r="E11" s="1054"/>
      <c r="F11" s="1054"/>
      <c r="G11" s="1054"/>
      <c r="H11" s="1054"/>
      <c r="I11" s="1054"/>
      <c r="J11" s="1054"/>
      <c r="K11" s="1054"/>
      <c r="L11" s="1054"/>
      <c r="M11" s="1054"/>
      <c r="N11" s="1054"/>
      <c r="O11" s="1054"/>
      <c r="P11" s="1054"/>
      <c r="Q11" s="1054"/>
      <c r="R11" s="1054"/>
      <c r="S11" s="1054"/>
      <c r="T11" s="1054"/>
      <c r="U11" s="1054"/>
      <c r="V11" s="1054"/>
      <c r="W11" s="64"/>
    </row>
    <row r="12" spans="1:32" s="65" customFormat="1" ht="12" customHeight="1">
      <c r="A12" s="1155"/>
      <c r="B12" s="64" t="s">
        <v>193</v>
      </c>
      <c r="C12" s="64"/>
      <c r="D12" s="64"/>
      <c r="E12" s="64"/>
      <c r="F12" s="64"/>
      <c r="G12" s="64"/>
      <c r="H12" s="64"/>
      <c r="I12" s="64"/>
      <c r="J12" s="64"/>
      <c r="K12" s="64"/>
      <c r="L12" s="64"/>
      <c r="M12" s="64"/>
      <c r="N12" s="64"/>
      <c r="O12" s="64"/>
      <c r="P12" s="64"/>
      <c r="Q12" s="64"/>
      <c r="R12" s="64"/>
      <c r="S12" s="64"/>
      <c r="T12" s="64"/>
      <c r="U12" s="64"/>
      <c r="V12" s="64"/>
      <c r="W12" s="64"/>
    </row>
    <row r="13" spans="1:32" s="65" customFormat="1" ht="20.25" customHeight="1">
      <c r="A13" s="79" t="s">
        <v>185</v>
      </c>
      <c r="B13" s="79" t="s">
        <v>183</v>
      </c>
      <c r="C13" s="1003" t="s">
        <v>89</v>
      </c>
      <c r="D13" s="1005"/>
      <c r="E13" s="1055" t="s">
        <v>90</v>
      </c>
      <c r="F13" s="1055"/>
      <c r="G13" s="469" t="s">
        <v>91</v>
      </c>
      <c r="H13" s="1055" t="s">
        <v>92</v>
      </c>
      <c r="I13" s="1055"/>
      <c r="J13" s="1055"/>
      <c r="K13" s="1055" t="s">
        <v>301</v>
      </c>
      <c r="L13" s="1055"/>
      <c r="M13" s="1055"/>
      <c r="N13" s="1003" t="s">
        <v>765</v>
      </c>
      <c r="O13" s="1005"/>
      <c r="P13" s="1055" t="s">
        <v>93</v>
      </c>
      <c r="Q13" s="1055"/>
      <c r="R13" s="1055"/>
      <c r="S13" s="79" t="s">
        <v>94</v>
      </c>
      <c r="T13" s="1055" t="s">
        <v>95</v>
      </c>
      <c r="U13" s="1055"/>
      <c r="V13" s="1055"/>
      <c r="W13" s="64"/>
      <c r="AF13" s="64"/>
    </row>
    <row r="14" spans="1:32" s="65" customFormat="1" ht="20.25" customHeight="1">
      <c r="A14" s="465">
        <f>【入力用】東西・全日本インカレ申込書!A14</f>
        <v>0</v>
      </c>
      <c r="B14" s="80">
        <v>1</v>
      </c>
      <c r="C14" s="1051" t="str">
        <f>IF(ISERROR(VLOOKUP(A14,【入力用】個人登録!$A$21:$P$50,2,FALSE)),"",VLOOKUP(A14,【入力用】個人登録!$A$21:$P$50,2,FALSE)) &amp; IF(ISERROR(VLOOKUP(A14,【入力用】個人登録!$A$59:$P$127,2,FALSE)),"",VLOOKUP(A14,【入力用】個人登録!$A$59:$P$127,2,FALSE))</f>
        <v/>
      </c>
      <c r="D14" s="1052"/>
      <c r="E14" s="1186" t="str">
        <f>IF(ISERROR(VLOOKUP(A14,【入力用】個人登録!$A$21:$P$50,13,FALSE)),"",VLOOKUP(A14,【入力用】個人登録!$A$21:$P$50,13,FALSE)) &amp; IF(ISERROR(VLOOKUP(A14,【入力用】個人登録!$A$59:$P$127,13,FALSE)),"",VLOOKUP(A14,【入力用】個人登録!$A$59:$P$127,13,FALSE))</f>
        <v/>
      </c>
      <c r="F14" s="1187"/>
      <c r="G14" s="525" t="str">
        <f>IF(ISERROR(VLOOKUP(A14,【入力用】個人登録!$A$21:$P$50,15,FALSE)),"",VLOOKUP(A14,【入力用】個人登録!$A$21:$P$50,15,FALSE)) &amp; IF(ISERROR(VLOOKUP(A14,【入力用】個人登録!$A$59:$P$127,15,FALSE)),"",VLOOKUP(A14,【入力用】個人登録!$A$59:$P$127,15,FALSE))</f>
        <v/>
      </c>
      <c r="H14" s="1006" t="str">
        <f>IF(ISERROR(VLOOKUP(A14,【入力用】個人登録!$A$21:$P$50,5,FALSE)),"",VLOOKUP(A14,【入力用】個人登録!$A$21:$P$50,5,FALSE)) &amp; IF(ISERROR(VLOOKUP(A14,【入力用】個人登録!$A$59:$P$127,5,FALSE)),"",VLOOKUP(A14,【入力用】個人登録!$A$59:$P$127,5,FALSE))</f>
        <v/>
      </c>
      <c r="I14" s="1007"/>
      <c r="J14" s="1008"/>
      <c r="K14" s="1006" t="str">
        <f>IF(ISERROR(VLOOKUP(A14,【入力用】個人登録!$A$21:$P$50,6,FALSE)),"",VLOOKUP(A14,【入力用】個人登録!$A$21:$P$50,6,FALSE)) &amp; IF(ISERROR(VLOOKUP(A14,【入力用】個人登録!$A$59:$P$127,6,FALSE)),"",VLOOKUP(A14,【入力用】個人登録!$A$59:$P$127,6,FALSE))</f>
        <v/>
      </c>
      <c r="L14" s="1007"/>
      <c r="M14" s="1008"/>
      <c r="N14" s="1074" t="str">
        <f>【入力用】東西・全日本インカレ申込書!N14</f>
        <v/>
      </c>
      <c r="O14" s="1077"/>
      <c r="P14" s="1188" t="str">
        <f>IF(ISERROR(VLOOKUP(A14,【入力用】個人登録!$A$21:$P$50,8,FALSE)),"",VLOOKUP(A14,【入力用】個人登録!$A$21:$P$50,8,FALSE)) &amp; IF(ISERROR(VLOOKUP(A14,【入力用】個人登録!$A$59:$P$127,8,FALSE)),"",VLOOKUP(A14,【入力用】個人登録!$A$59:$P$127,8,FALSE))</f>
        <v/>
      </c>
      <c r="Q14" s="1189"/>
      <c r="R14" s="1190"/>
      <c r="S14" s="316" t="str">
        <f>IF(ISERROR(VLOOKUP(A14,【入力用】個人登録!$A$21:$P$50,3,FALSE)),"",VLOOKUP(A14,【入力用】個人登録!$A$21:$P$50,3,FALSE)) &amp; IF(ISERROR(VLOOKUP(A14,【入力用】個人登録!$A$59:$P$127,3,FALSE)),"",VLOOKUP(A14,【入力用】個人登録!$A$59:$P$127,3,FALSE))</f>
        <v/>
      </c>
      <c r="T14" s="1152"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53"/>
      <c r="V14" s="1154"/>
      <c r="W14" s="62"/>
      <c r="AE14" s="67"/>
      <c r="AF14" s="64"/>
    </row>
    <row r="15" spans="1:32" s="65" customFormat="1" ht="20.25" customHeight="1">
      <c r="A15" s="465">
        <f>【入力用】東西・全日本インカレ申込書!A15</f>
        <v>0</v>
      </c>
      <c r="B15" s="81">
        <v>2</v>
      </c>
      <c r="C15" s="1033" t="str">
        <f>IF(ISERROR(VLOOKUP(A15,【入力用】個人登録!$A$21:$P$50,2,FALSE)),"",VLOOKUP(A15,【入力用】個人登録!$A$21:$P$50,2,FALSE)) &amp; IF(ISERROR(VLOOKUP(A15,【入力用】個人登録!$A$59:$P$127,2,FALSE)),"",VLOOKUP(A15,【入力用】個人登録!$A$59:$P$127,2,FALSE))</f>
        <v/>
      </c>
      <c r="D15" s="1034"/>
      <c r="E15" s="1146" t="str">
        <f>IF(ISERROR(VLOOKUP(A15,【入力用】個人登録!$A$21:$P$50,13,FALSE)),"",VLOOKUP(A15,【入力用】個人登録!$A$21:$P$50,13,FALSE)) &amp; IF(ISERROR(VLOOKUP(A15,【入力用】個人登録!$A$59:$P$127,13,FALSE)),"",VLOOKUP(A15,【入力用】個人登録!$A$59:$P$127,13,FALSE))</f>
        <v/>
      </c>
      <c r="F15" s="1147"/>
      <c r="G15" s="526" t="str">
        <f>IF(ISERROR(VLOOKUP(A15,【入力用】個人登録!$A$21:$P$50,15,FALSE)),"",VLOOKUP(A15,【入力用】個人登録!$A$21:$P$50,15,FALSE)) &amp; IF(ISERROR(VLOOKUP(A15,【入力用】個人登録!$A$59:$P$127,15,FALSE)),"",VLOOKUP(A15,【入力用】個人登録!$A$59:$P$127,15,FALSE))</f>
        <v/>
      </c>
      <c r="H15" s="1017" t="str">
        <f>IF(ISERROR(VLOOKUP(A15,【入力用】個人登録!$A$21:$P$50,5,FALSE)),"",VLOOKUP(A15,【入力用】個人登録!$A$21:$P$50,5,FALSE)) &amp; IF(ISERROR(VLOOKUP(A15,【入力用】個人登録!$A$59:$P$127,5,FALSE)),"",VLOOKUP(A15,【入力用】個人登録!$A$59:$P$127,5,FALSE))</f>
        <v/>
      </c>
      <c r="I15" s="1018"/>
      <c r="J15" s="1019"/>
      <c r="K15" s="1017" t="str">
        <f>IF(ISERROR(VLOOKUP(A15,【入力用】個人登録!$A$21:$P$50,6,FALSE)),"",VLOOKUP(A15,【入力用】個人登録!$A$21:$P$50,6,FALSE)) &amp; IF(ISERROR(VLOOKUP(A15,【入力用】個人登録!$A$59:$P$127,6,FALSE)),"",VLOOKUP(A15,【入力用】個人登録!$A$59:$P$127,6,FALSE))</f>
        <v/>
      </c>
      <c r="L15" s="1018"/>
      <c r="M15" s="1019"/>
      <c r="N15" s="1204" t="str">
        <f>【入力用】東西・全日本インカレ申込書!N15</f>
        <v/>
      </c>
      <c r="O15" s="1205"/>
      <c r="P15" s="1175" t="str">
        <f>IF(ISERROR(VLOOKUP(A15,【入力用】個人登録!$A$21:$P$50,8,FALSE)),"",VLOOKUP(A15,【入力用】個人登録!$A$21:$P$50,8,FALSE)) &amp; IF(ISERROR(VLOOKUP(A15,【入力用】個人登録!$A$59:$P$127,8,FALSE)),"",VLOOKUP(A15,【入力用】個人登録!$A$59:$P$127,8,FALSE))</f>
        <v/>
      </c>
      <c r="Q15" s="1176"/>
      <c r="R15" s="1177"/>
      <c r="S15" s="317" t="str">
        <f>IF(ISERROR(VLOOKUP(A15,【入力用】個人登録!$A$21:$P$50,3,FALSE)),"",VLOOKUP(A15,【入力用】個人登録!$A$21:$P$50,3,FALSE)) &amp; IF(ISERROR(VLOOKUP(A15,【入力用】個人登録!$A$59:$P$127,3,FALSE)),"",VLOOKUP(A15,【入力用】個人登録!$A$59:$P$127,3,FALSE))</f>
        <v/>
      </c>
      <c r="T15" s="1149"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50"/>
      <c r="V15" s="1151"/>
      <c r="W15" s="21"/>
      <c r="AE15" s="67"/>
      <c r="AF15" s="64"/>
    </row>
    <row r="16" spans="1:32" s="65" customFormat="1" ht="20.25" customHeight="1">
      <c r="A16" s="465">
        <f>【入力用】東西・全日本インカレ申込書!A16</f>
        <v>0</v>
      </c>
      <c r="B16" s="81">
        <v>3</v>
      </c>
      <c r="C16" s="1033" t="str">
        <f>IF(ISERROR(VLOOKUP(A16,【入力用】個人登録!$A$21:$P$50,2,FALSE)),"",VLOOKUP(A16,【入力用】個人登録!$A$21:$P$50,2,FALSE)) &amp; IF(ISERROR(VLOOKUP(A16,【入力用】個人登録!$A$59:$P$127,2,FALSE)),"",VLOOKUP(A16,【入力用】個人登録!$A$59:$P$127,2,FALSE))</f>
        <v/>
      </c>
      <c r="D16" s="1034"/>
      <c r="E16" s="1146" t="str">
        <f>IF(ISERROR(VLOOKUP(A16,【入力用】個人登録!$A$21:$P$50,13,FALSE)),"",VLOOKUP(A16,【入力用】個人登録!$A$21:$P$50,13,FALSE)) &amp; IF(ISERROR(VLOOKUP(A16,【入力用】個人登録!$A$59:$P$127,13,FALSE)),"",VLOOKUP(A16,【入力用】個人登録!$A$59:$P$127,13,FALSE))</f>
        <v/>
      </c>
      <c r="F16" s="1147"/>
      <c r="G16" s="526" t="str">
        <f>IF(ISERROR(VLOOKUP(A16,【入力用】個人登録!$A$21:$P$50,15,FALSE)),"",VLOOKUP(A16,【入力用】個人登録!$A$21:$P$50,15,FALSE)) &amp; IF(ISERROR(VLOOKUP(A16,【入力用】個人登録!$A$59:$P$127,15,FALSE)),"",VLOOKUP(A16,【入力用】個人登録!$A$59:$P$127,15,FALSE))</f>
        <v/>
      </c>
      <c r="H16" s="1017" t="str">
        <f>IF(ISERROR(VLOOKUP(A16,【入力用】個人登録!$A$21:$P$50,5,FALSE)),"",VLOOKUP(A16,【入力用】個人登録!$A$21:$P$50,5,FALSE)) &amp; IF(ISERROR(VLOOKUP(A16,【入力用】個人登録!$A$59:$P$127,5,FALSE)),"",VLOOKUP(A16,【入力用】個人登録!$A$59:$P$127,5,FALSE))</f>
        <v/>
      </c>
      <c r="I16" s="1018"/>
      <c r="J16" s="1019"/>
      <c r="K16" s="1017" t="str">
        <f>IF(ISERROR(VLOOKUP(A16,【入力用】個人登録!$A$21:$P$50,6,FALSE)),"",VLOOKUP(A16,【入力用】個人登録!$A$21:$P$50,6,FALSE)) &amp; IF(ISERROR(VLOOKUP(A16,【入力用】個人登録!$A$59:$P$127,6,FALSE)),"",VLOOKUP(A16,【入力用】個人登録!$A$59:$P$127,6,FALSE))</f>
        <v/>
      </c>
      <c r="L16" s="1018"/>
      <c r="M16" s="1019"/>
      <c r="N16" s="1204" t="str">
        <f>【入力用】東西・全日本インカレ申込書!N16</f>
        <v/>
      </c>
      <c r="O16" s="1205"/>
      <c r="P16" s="1175" t="str">
        <f>IF(ISERROR(VLOOKUP(A16,【入力用】個人登録!$A$21:$P$50,8,FALSE)),"",VLOOKUP(A16,【入力用】個人登録!$A$21:$P$50,8,FALSE)) &amp; IF(ISERROR(VLOOKUP(A16,【入力用】個人登録!$A$59:$P$127,8,FALSE)),"",VLOOKUP(A16,【入力用】個人登録!$A$59:$P$127,8,FALSE))</f>
        <v/>
      </c>
      <c r="Q16" s="1176"/>
      <c r="R16" s="1177"/>
      <c r="S16" s="317" t="str">
        <f>IF(ISERROR(VLOOKUP(A16,【入力用】個人登録!$A$21:$P$50,3,FALSE)),"",VLOOKUP(A16,【入力用】個人登録!$A$21:$P$50,3,FALSE)) &amp; IF(ISERROR(VLOOKUP(A16,【入力用】個人登録!$A$59:$P$127,3,FALSE)),"",VLOOKUP(A16,【入力用】個人登録!$A$59:$P$127,3,FALSE))</f>
        <v/>
      </c>
      <c r="T16" s="1149"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50"/>
      <c r="V16" s="1151"/>
      <c r="W16" s="64"/>
      <c r="AE16" s="67"/>
      <c r="AF16" s="64"/>
    </row>
    <row r="17" spans="1:32" s="65" customFormat="1" ht="20.25" customHeight="1">
      <c r="A17" s="465">
        <f>【入力用】東西・全日本インカレ申込書!A17</f>
        <v>0</v>
      </c>
      <c r="B17" s="81">
        <v>4</v>
      </c>
      <c r="C17" s="1033" t="str">
        <f>IF(ISERROR(VLOOKUP(A17,【入力用】個人登録!$A$21:$P$50,2,FALSE)),"",VLOOKUP(A17,【入力用】個人登録!$A$21:$P$50,2,FALSE)) &amp; IF(ISERROR(VLOOKUP(A17,【入力用】個人登録!$A$59:$P$127,2,FALSE)),"",VLOOKUP(A17,【入力用】個人登録!$A$59:$P$127,2,FALSE))</f>
        <v/>
      </c>
      <c r="D17" s="1034"/>
      <c r="E17" s="1146" t="str">
        <f>IF(ISERROR(VLOOKUP(A17,【入力用】個人登録!$A$21:$P$50,13,FALSE)),"",VLOOKUP(A17,【入力用】個人登録!$A$21:$P$50,13,FALSE)) &amp; IF(ISERROR(VLOOKUP(A17,【入力用】個人登録!$A$59:$P$127,13,FALSE)),"",VLOOKUP(A17,【入力用】個人登録!$A$59:$P$127,13,FALSE))</f>
        <v/>
      </c>
      <c r="F17" s="1147"/>
      <c r="G17" s="526" t="str">
        <f>IF(ISERROR(VLOOKUP(A17,【入力用】個人登録!$A$21:$P$50,15,FALSE)),"",VLOOKUP(A17,【入力用】個人登録!$A$21:$P$50,15,FALSE)) &amp; IF(ISERROR(VLOOKUP(A17,【入力用】個人登録!$A$59:$P$127,15,FALSE)),"",VLOOKUP(A17,【入力用】個人登録!$A$59:$P$127,15,FALSE))</f>
        <v/>
      </c>
      <c r="H17" s="1017" t="str">
        <f>IF(ISERROR(VLOOKUP(A17,【入力用】個人登録!$A$21:$P$50,5,FALSE)),"",VLOOKUP(A17,【入力用】個人登録!$A$21:$P$50,5,FALSE)) &amp; IF(ISERROR(VLOOKUP(A17,【入力用】個人登録!$A$59:$P$127,5,FALSE)),"",VLOOKUP(A17,【入力用】個人登録!$A$59:$P$127,5,FALSE))</f>
        <v/>
      </c>
      <c r="I17" s="1018"/>
      <c r="J17" s="1019"/>
      <c r="K17" s="1017" t="str">
        <f>IF(ISERROR(VLOOKUP(A17,【入力用】個人登録!$A$21:$P$50,6,FALSE)),"",VLOOKUP(A17,【入力用】個人登録!$A$21:$P$50,6,FALSE)) &amp; IF(ISERROR(VLOOKUP(A17,【入力用】個人登録!$A$59:$P$127,6,FALSE)),"",VLOOKUP(A17,【入力用】個人登録!$A$59:$P$127,6,FALSE))</f>
        <v/>
      </c>
      <c r="L17" s="1018"/>
      <c r="M17" s="1019"/>
      <c r="N17" s="1204" t="str">
        <f>【入力用】東西・全日本インカレ申込書!N17</f>
        <v/>
      </c>
      <c r="O17" s="1205"/>
      <c r="P17" s="1175" t="str">
        <f>IF(ISERROR(VLOOKUP(A17,【入力用】個人登録!$A$21:$P$50,8,FALSE)),"",VLOOKUP(A17,【入力用】個人登録!$A$21:$P$50,8,FALSE)) &amp; IF(ISERROR(VLOOKUP(A17,【入力用】個人登録!$A$59:$P$127,8,FALSE)),"",VLOOKUP(A17,【入力用】個人登録!$A$59:$P$127,8,FALSE))</f>
        <v/>
      </c>
      <c r="Q17" s="1176"/>
      <c r="R17" s="1177"/>
      <c r="S17" s="317" t="str">
        <f>IF(ISERROR(VLOOKUP(A17,【入力用】個人登録!$A$21:$P$50,3,FALSE)),"",VLOOKUP(A17,【入力用】個人登録!$A$21:$P$50,3,FALSE)) &amp; IF(ISERROR(VLOOKUP(A17,【入力用】個人登録!$A$59:$P$127,3,FALSE)),"",VLOOKUP(A17,【入力用】個人登録!$A$59:$P$127,3,FALSE))</f>
        <v/>
      </c>
      <c r="T17" s="1149"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50"/>
      <c r="V17" s="1151"/>
      <c r="W17" s="64"/>
      <c r="AE17" s="67"/>
      <c r="AF17" s="64"/>
    </row>
    <row r="18" spans="1:32" s="65" customFormat="1" ht="20.25" customHeight="1">
      <c r="A18" s="465">
        <f>【入力用】東西・全日本インカレ申込書!A18</f>
        <v>0</v>
      </c>
      <c r="B18" s="81">
        <v>5</v>
      </c>
      <c r="C18" s="1033" t="str">
        <f>IF(ISERROR(VLOOKUP(A18,【入力用】個人登録!$A$21:$P$50,2,FALSE)),"",VLOOKUP(A18,【入力用】個人登録!$A$21:$P$50,2,FALSE)) &amp; IF(ISERROR(VLOOKUP(A18,【入力用】個人登録!$A$59:$P$127,2,FALSE)),"",VLOOKUP(A18,【入力用】個人登録!$A$59:$P$127,2,FALSE))</f>
        <v/>
      </c>
      <c r="D18" s="1034"/>
      <c r="E18" s="1146" t="str">
        <f>IF(ISERROR(VLOOKUP(A18,【入力用】個人登録!$A$21:$P$50,13,FALSE)),"",VLOOKUP(A18,【入力用】個人登録!$A$21:$P$50,13,FALSE)) &amp; IF(ISERROR(VLOOKUP(A18,【入力用】個人登録!$A$59:$P$127,13,FALSE)),"",VLOOKUP(A18,【入力用】個人登録!$A$59:$P$127,13,FALSE))</f>
        <v/>
      </c>
      <c r="F18" s="1147"/>
      <c r="G18" s="526" t="str">
        <f>IF(ISERROR(VLOOKUP(A18,【入力用】個人登録!$A$21:$P$50,15,FALSE)),"",VLOOKUP(A18,【入力用】個人登録!$A$21:$P$50,15,FALSE)) &amp; IF(ISERROR(VLOOKUP(A18,【入力用】個人登録!$A$59:$P$127,15,FALSE)),"",VLOOKUP(A18,【入力用】個人登録!$A$59:$P$127,15,FALSE))</f>
        <v/>
      </c>
      <c r="H18" s="1017" t="str">
        <f>IF(ISERROR(VLOOKUP(A18,【入力用】個人登録!$A$21:$P$50,5,FALSE)),"",VLOOKUP(A18,【入力用】個人登録!$A$21:$P$50,5,FALSE)) &amp; IF(ISERROR(VLOOKUP(A18,【入力用】個人登録!$A$59:$P$127,5,FALSE)),"",VLOOKUP(A18,【入力用】個人登録!$A$59:$P$127,5,FALSE))</f>
        <v/>
      </c>
      <c r="I18" s="1018"/>
      <c r="J18" s="1019"/>
      <c r="K18" s="1017" t="str">
        <f>IF(ISERROR(VLOOKUP(A18,【入力用】個人登録!$A$21:$P$50,6,FALSE)),"",VLOOKUP(A18,【入力用】個人登録!$A$21:$P$50,6,FALSE)) &amp; IF(ISERROR(VLOOKUP(A18,【入力用】個人登録!$A$59:$P$127,6,FALSE)),"",VLOOKUP(A18,【入力用】個人登録!$A$59:$P$127,6,FALSE))</f>
        <v/>
      </c>
      <c r="L18" s="1018"/>
      <c r="M18" s="1019"/>
      <c r="N18" s="1204" t="str">
        <f>【入力用】東西・全日本インカレ申込書!N18</f>
        <v/>
      </c>
      <c r="O18" s="1205"/>
      <c r="P18" s="1175" t="str">
        <f>IF(ISERROR(VLOOKUP(A18,【入力用】個人登録!$A$21:$P$50,8,FALSE)),"",VLOOKUP(A18,【入力用】個人登録!$A$21:$P$50,8,FALSE)) &amp; IF(ISERROR(VLOOKUP(A18,【入力用】個人登録!$A$59:$P$127,8,FALSE)),"",VLOOKUP(A18,【入力用】個人登録!$A$59:$P$127,8,FALSE))</f>
        <v/>
      </c>
      <c r="Q18" s="1176"/>
      <c r="R18" s="1177"/>
      <c r="S18" s="317" t="str">
        <f>IF(ISERROR(VLOOKUP(A18,【入力用】個人登録!$A$21:$P$50,3,FALSE)),"",VLOOKUP(A18,【入力用】個人登録!$A$21:$P$50,3,FALSE)) &amp; IF(ISERROR(VLOOKUP(A18,【入力用】個人登録!$A$59:$P$127,3,FALSE)),"",VLOOKUP(A18,【入力用】個人登録!$A$59:$P$127,3,FALSE))</f>
        <v/>
      </c>
      <c r="T18" s="1149"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50"/>
      <c r="V18" s="1151"/>
      <c r="W18" s="64"/>
      <c r="AE18" s="67"/>
      <c r="AF18" s="64"/>
    </row>
    <row r="19" spans="1:32" s="65" customFormat="1" ht="20.25" customHeight="1">
      <c r="A19" s="465">
        <f>【入力用】東西・全日本インカレ申込書!A19</f>
        <v>0</v>
      </c>
      <c r="B19" s="81">
        <v>6</v>
      </c>
      <c r="C19" s="1033" t="str">
        <f>IF(ISERROR(VLOOKUP(A19,【入力用】個人登録!$A$21:$P$50,2,FALSE)),"",VLOOKUP(A19,【入力用】個人登録!$A$21:$P$50,2,FALSE)) &amp; IF(ISERROR(VLOOKUP(A19,【入力用】個人登録!$A$59:$P$127,2,FALSE)),"",VLOOKUP(A19,【入力用】個人登録!$A$59:$P$127,2,FALSE))</f>
        <v/>
      </c>
      <c r="D19" s="1034"/>
      <c r="E19" s="1146" t="str">
        <f>IF(ISERROR(VLOOKUP(A19,【入力用】個人登録!$A$21:$P$50,13,FALSE)),"",VLOOKUP(A19,【入力用】個人登録!$A$21:$P$50,13,FALSE)) &amp; IF(ISERROR(VLOOKUP(A19,【入力用】個人登録!$A$59:$P$127,13,FALSE)),"",VLOOKUP(A19,【入力用】個人登録!$A$59:$P$127,13,FALSE))</f>
        <v/>
      </c>
      <c r="F19" s="1147"/>
      <c r="G19" s="526" t="str">
        <f>IF(ISERROR(VLOOKUP(A19,【入力用】個人登録!$A$21:$P$50,15,FALSE)),"",VLOOKUP(A19,【入力用】個人登録!$A$21:$P$50,15,FALSE)) &amp; IF(ISERROR(VLOOKUP(A19,【入力用】個人登録!$A$59:$P$127,15,FALSE)),"",VLOOKUP(A19,【入力用】個人登録!$A$59:$P$127,15,FALSE))</f>
        <v/>
      </c>
      <c r="H19" s="1017" t="str">
        <f>IF(ISERROR(VLOOKUP(A19,【入力用】個人登録!$A$21:$P$50,5,FALSE)),"",VLOOKUP(A19,【入力用】個人登録!$A$21:$P$50,5,FALSE)) &amp; IF(ISERROR(VLOOKUP(A19,【入力用】個人登録!$A$59:$P$127,5,FALSE)),"",VLOOKUP(A19,【入力用】個人登録!$A$59:$P$127,5,FALSE))</f>
        <v/>
      </c>
      <c r="I19" s="1018"/>
      <c r="J19" s="1019"/>
      <c r="K19" s="1017" t="str">
        <f>IF(ISERROR(VLOOKUP(A19,【入力用】個人登録!$A$21:$P$50,6,FALSE)),"",VLOOKUP(A19,【入力用】個人登録!$A$21:$P$50,6,FALSE)) &amp; IF(ISERROR(VLOOKUP(A19,【入力用】個人登録!$A$59:$P$127,6,FALSE)),"",VLOOKUP(A19,【入力用】個人登録!$A$59:$P$127,6,FALSE))</f>
        <v/>
      </c>
      <c r="L19" s="1018"/>
      <c r="M19" s="1019"/>
      <c r="N19" s="1204" t="str">
        <f>【入力用】東西・全日本インカレ申込書!N19</f>
        <v/>
      </c>
      <c r="O19" s="1205"/>
      <c r="P19" s="1175" t="str">
        <f>IF(ISERROR(VLOOKUP(A19,【入力用】個人登録!$A$21:$P$50,8,FALSE)),"",VLOOKUP(A19,【入力用】個人登録!$A$21:$P$50,8,FALSE)) &amp; IF(ISERROR(VLOOKUP(A19,【入力用】個人登録!$A$59:$P$127,8,FALSE)),"",VLOOKUP(A19,【入力用】個人登録!$A$59:$P$127,8,FALSE))</f>
        <v/>
      </c>
      <c r="Q19" s="1176"/>
      <c r="R19" s="1177"/>
      <c r="S19" s="317" t="str">
        <f>IF(ISERROR(VLOOKUP(A19,【入力用】個人登録!$A$21:$P$50,3,FALSE)),"",VLOOKUP(A19,【入力用】個人登録!$A$21:$P$50,3,FALSE)) &amp; IF(ISERROR(VLOOKUP(A19,【入力用】個人登録!$A$59:$P$127,3,FALSE)),"",VLOOKUP(A19,【入力用】個人登録!$A$59:$P$127,3,FALSE))</f>
        <v/>
      </c>
      <c r="T19" s="1149"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50"/>
      <c r="V19" s="1151"/>
      <c r="W19" s="64"/>
      <c r="AE19" s="67"/>
    </row>
    <row r="20" spans="1:32" s="65" customFormat="1" ht="20.25" customHeight="1">
      <c r="A20" s="465">
        <f>【入力用】東西・全日本インカレ申込書!A20</f>
        <v>0</v>
      </c>
      <c r="B20" s="81">
        <v>7</v>
      </c>
      <c r="C20" s="1033" t="str">
        <f>IF(ISERROR(VLOOKUP(A20,【入力用】個人登録!$A$21:$P$50,2,FALSE)),"",VLOOKUP(A20,【入力用】個人登録!$A$21:$P$50,2,FALSE)) &amp; IF(ISERROR(VLOOKUP(A20,【入力用】個人登録!$A$59:$P$127,2,FALSE)),"",VLOOKUP(A20,【入力用】個人登録!$A$59:$P$127,2,FALSE))</f>
        <v/>
      </c>
      <c r="D20" s="1034"/>
      <c r="E20" s="1146" t="str">
        <f>IF(ISERROR(VLOOKUP(A20,【入力用】個人登録!$A$21:$P$50,13,FALSE)),"",VLOOKUP(A20,【入力用】個人登録!$A$21:$P$50,13,FALSE)) &amp; IF(ISERROR(VLOOKUP(A20,【入力用】個人登録!$A$59:$P$127,13,FALSE)),"",VLOOKUP(A20,【入力用】個人登録!$A$59:$P$127,13,FALSE))</f>
        <v/>
      </c>
      <c r="F20" s="1147"/>
      <c r="G20" s="526" t="str">
        <f>IF(ISERROR(VLOOKUP(A20,【入力用】個人登録!$A$21:$P$50,15,FALSE)),"",VLOOKUP(A20,【入力用】個人登録!$A$21:$P$50,15,FALSE)) &amp; IF(ISERROR(VLOOKUP(A20,【入力用】個人登録!$A$59:$P$127,15,FALSE)),"",VLOOKUP(A20,【入力用】個人登録!$A$59:$P$127,15,FALSE))</f>
        <v/>
      </c>
      <c r="H20" s="1017" t="str">
        <f>IF(ISERROR(VLOOKUP(A20,【入力用】個人登録!$A$21:$P$50,5,FALSE)),"",VLOOKUP(A20,【入力用】個人登録!$A$21:$P$50,5,FALSE)) &amp; IF(ISERROR(VLOOKUP(A20,【入力用】個人登録!$A$59:$P$127,5,FALSE)),"",VLOOKUP(A20,【入力用】個人登録!$A$59:$P$127,5,FALSE))</f>
        <v/>
      </c>
      <c r="I20" s="1018"/>
      <c r="J20" s="1019"/>
      <c r="K20" s="1017" t="str">
        <f>IF(ISERROR(VLOOKUP(A20,【入力用】個人登録!$A$21:$P$50,6,FALSE)),"",VLOOKUP(A20,【入力用】個人登録!$A$21:$P$50,6,FALSE)) &amp; IF(ISERROR(VLOOKUP(A20,【入力用】個人登録!$A$59:$P$127,6,FALSE)),"",VLOOKUP(A20,【入力用】個人登録!$A$59:$P$127,6,FALSE))</f>
        <v/>
      </c>
      <c r="L20" s="1018"/>
      <c r="M20" s="1019"/>
      <c r="N20" s="1204" t="str">
        <f>【入力用】東西・全日本インカレ申込書!N20</f>
        <v/>
      </c>
      <c r="O20" s="1205"/>
      <c r="P20" s="1175" t="str">
        <f>IF(ISERROR(VLOOKUP(A20,【入力用】個人登録!$A$21:$P$50,8,FALSE)),"",VLOOKUP(A20,【入力用】個人登録!$A$21:$P$50,8,FALSE)) &amp; IF(ISERROR(VLOOKUP(A20,【入力用】個人登録!$A$59:$P$127,8,FALSE)),"",VLOOKUP(A20,【入力用】個人登録!$A$59:$P$127,8,FALSE))</f>
        <v/>
      </c>
      <c r="Q20" s="1176"/>
      <c r="R20" s="1177"/>
      <c r="S20" s="317" t="str">
        <f>IF(ISERROR(VLOOKUP(A20,【入力用】個人登録!$A$21:$P$50,3,FALSE)),"",VLOOKUP(A20,【入力用】個人登録!$A$21:$P$50,3,FALSE)) &amp; IF(ISERROR(VLOOKUP(A20,【入力用】個人登録!$A$59:$P$127,3,FALSE)),"",VLOOKUP(A20,【入力用】個人登録!$A$59:$P$127,3,FALSE))</f>
        <v/>
      </c>
      <c r="T20" s="1149"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50"/>
      <c r="V20" s="1151"/>
      <c r="W20" s="64"/>
      <c r="AE20" s="67"/>
    </row>
    <row r="21" spans="1:32" s="65" customFormat="1" ht="20.25" customHeight="1">
      <c r="A21" s="465">
        <f>【入力用】東西・全日本インカレ申込書!A21</f>
        <v>0</v>
      </c>
      <c r="B21" s="81">
        <v>8</v>
      </c>
      <c r="C21" s="1033" t="str">
        <f>IF(ISERROR(VLOOKUP(A21,【入力用】個人登録!$A$21:$P$50,2,FALSE)),"",VLOOKUP(A21,【入力用】個人登録!$A$21:$P$50,2,FALSE)) &amp; IF(ISERROR(VLOOKUP(A21,【入力用】個人登録!$A$59:$P$127,2,FALSE)),"",VLOOKUP(A21,【入力用】個人登録!$A$59:$P$127,2,FALSE))</f>
        <v/>
      </c>
      <c r="D21" s="1034"/>
      <c r="E21" s="1146" t="str">
        <f>IF(ISERROR(VLOOKUP(A21,【入力用】個人登録!$A$21:$P$50,13,FALSE)),"",VLOOKUP(A21,【入力用】個人登録!$A$21:$P$50,13,FALSE)) &amp; IF(ISERROR(VLOOKUP(A21,【入力用】個人登録!$A$59:$P$127,13,FALSE)),"",VLOOKUP(A21,【入力用】個人登録!$A$59:$P$127,13,FALSE))</f>
        <v/>
      </c>
      <c r="F21" s="1147"/>
      <c r="G21" s="526" t="str">
        <f>IF(ISERROR(VLOOKUP(A21,【入力用】個人登録!$A$21:$P$50,15,FALSE)),"",VLOOKUP(A21,【入力用】個人登録!$A$21:$P$50,15,FALSE)) &amp; IF(ISERROR(VLOOKUP(A21,【入力用】個人登録!$A$59:$P$127,15,FALSE)),"",VLOOKUP(A21,【入力用】個人登録!$A$59:$P$127,15,FALSE))</f>
        <v/>
      </c>
      <c r="H21" s="1017" t="str">
        <f>IF(ISERROR(VLOOKUP(A21,【入力用】個人登録!$A$21:$P$50,5,FALSE)),"",VLOOKUP(A21,【入力用】個人登録!$A$21:$P$50,5,FALSE)) &amp; IF(ISERROR(VLOOKUP(A21,【入力用】個人登録!$A$59:$P$127,5,FALSE)),"",VLOOKUP(A21,【入力用】個人登録!$A$59:$P$127,5,FALSE))</f>
        <v/>
      </c>
      <c r="I21" s="1018"/>
      <c r="J21" s="1019"/>
      <c r="K21" s="1017" t="str">
        <f>IF(ISERROR(VLOOKUP(A21,【入力用】個人登録!$A$21:$P$50,6,FALSE)),"",VLOOKUP(A21,【入力用】個人登録!$A$21:$P$50,6,FALSE)) &amp; IF(ISERROR(VLOOKUP(A21,【入力用】個人登録!$A$59:$P$127,6,FALSE)),"",VLOOKUP(A21,【入力用】個人登録!$A$59:$P$127,6,FALSE))</f>
        <v/>
      </c>
      <c r="L21" s="1018"/>
      <c r="M21" s="1019"/>
      <c r="N21" s="1204" t="str">
        <f>【入力用】東西・全日本インカレ申込書!N21</f>
        <v/>
      </c>
      <c r="O21" s="1205"/>
      <c r="P21" s="1175" t="str">
        <f>IF(ISERROR(VLOOKUP(A21,【入力用】個人登録!$A$21:$P$50,8,FALSE)),"",VLOOKUP(A21,【入力用】個人登録!$A$21:$P$50,8,FALSE)) &amp; IF(ISERROR(VLOOKUP(A21,【入力用】個人登録!$A$59:$P$127,8,FALSE)),"",VLOOKUP(A21,【入力用】個人登録!$A$59:$P$127,8,FALSE))</f>
        <v/>
      </c>
      <c r="Q21" s="1176"/>
      <c r="R21" s="1177"/>
      <c r="S21" s="317" t="str">
        <f>IF(ISERROR(VLOOKUP(A21,【入力用】個人登録!$A$21:$P$50,3,FALSE)),"",VLOOKUP(A21,【入力用】個人登録!$A$21:$P$50,3,FALSE)) &amp; IF(ISERROR(VLOOKUP(A21,【入力用】個人登録!$A$59:$P$127,3,FALSE)),"",VLOOKUP(A21,【入力用】個人登録!$A$59:$P$127,3,FALSE))</f>
        <v/>
      </c>
      <c r="T21" s="1149"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50"/>
      <c r="V21" s="1151"/>
      <c r="W21" s="64"/>
      <c r="AE21" s="67"/>
    </row>
    <row r="22" spans="1:32" s="65" customFormat="1" ht="20.25" customHeight="1">
      <c r="A22" s="465">
        <f>【入力用】東西・全日本インカレ申込書!A22</f>
        <v>0</v>
      </c>
      <c r="B22" s="81">
        <v>9</v>
      </c>
      <c r="C22" s="1033" t="str">
        <f>IF(ISERROR(VLOOKUP(A22,【入力用】個人登録!$A$21:$P$50,2,FALSE)),"",VLOOKUP(A22,【入力用】個人登録!$A$21:$P$50,2,FALSE)) &amp; IF(ISERROR(VLOOKUP(A22,【入力用】個人登録!$A$59:$P$127,2,FALSE)),"",VLOOKUP(A22,【入力用】個人登録!$A$59:$P$127,2,FALSE))</f>
        <v/>
      </c>
      <c r="D22" s="1034"/>
      <c r="E22" s="1146" t="str">
        <f>IF(ISERROR(VLOOKUP(A22,【入力用】個人登録!$A$21:$P$50,13,FALSE)),"",VLOOKUP(A22,【入力用】個人登録!$A$21:$P$50,13,FALSE)) &amp; IF(ISERROR(VLOOKUP(A22,【入力用】個人登録!$A$59:$P$127,13,FALSE)),"",VLOOKUP(A22,【入力用】個人登録!$A$59:$P$127,13,FALSE))</f>
        <v/>
      </c>
      <c r="F22" s="1147"/>
      <c r="G22" s="526" t="str">
        <f>IF(ISERROR(VLOOKUP(A22,【入力用】個人登録!$A$21:$P$50,15,FALSE)),"",VLOOKUP(A22,【入力用】個人登録!$A$21:$P$50,15,FALSE)) &amp; IF(ISERROR(VLOOKUP(A22,【入力用】個人登録!$A$59:$P$127,15,FALSE)),"",VLOOKUP(A22,【入力用】個人登録!$A$59:$P$127,15,FALSE))</f>
        <v/>
      </c>
      <c r="H22" s="1017" t="str">
        <f>IF(ISERROR(VLOOKUP(A22,【入力用】個人登録!$A$21:$P$50,5,FALSE)),"",VLOOKUP(A22,【入力用】個人登録!$A$21:$P$50,5,FALSE)) &amp; IF(ISERROR(VLOOKUP(A22,【入力用】個人登録!$A$59:$P$127,5,FALSE)),"",VLOOKUP(A22,【入力用】個人登録!$A$59:$P$127,5,FALSE))</f>
        <v/>
      </c>
      <c r="I22" s="1018"/>
      <c r="J22" s="1019"/>
      <c r="K22" s="1017" t="str">
        <f>IF(ISERROR(VLOOKUP(A22,【入力用】個人登録!$A$21:$P$50,6,FALSE)),"",VLOOKUP(A22,【入力用】個人登録!$A$21:$P$50,6,FALSE)) &amp; IF(ISERROR(VLOOKUP(A22,【入力用】個人登録!$A$59:$P$127,6,FALSE)),"",VLOOKUP(A22,【入力用】個人登録!$A$59:$P$127,6,FALSE))</f>
        <v/>
      </c>
      <c r="L22" s="1018"/>
      <c r="M22" s="1019"/>
      <c r="N22" s="1204" t="str">
        <f>【入力用】東西・全日本インカレ申込書!N22</f>
        <v/>
      </c>
      <c r="O22" s="1205"/>
      <c r="P22" s="1175" t="str">
        <f>IF(ISERROR(VLOOKUP(A22,【入力用】個人登録!$A$21:$P$50,8,FALSE)),"",VLOOKUP(A22,【入力用】個人登録!$A$21:$P$50,8,FALSE)) &amp; IF(ISERROR(VLOOKUP(A22,【入力用】個人登録!$A$59:$P$127,8,FALSE)),"",VLOOKUP(A22,【入力用】個人登録!$A$59:$P$127,8,FALSE))</f>
        <v/>
      </c>
      <c r="Q22" s="1176"/>
      <c r="R22" s="1177"/>
      <c r="S22" s="317" t="str">
        <f>IF(ISERROR(VLOOKUP(A22,【入力用】個人登録!$A$21:$P$50,3,FALSE)),"",VLOOKUP(A22,【入力用】個人登録!$A$21:$P$50,3,FALSE)) &amp; IF(ISERROR(VLOOKUP(A22,【入力用】個人登録!$A$59:$P$127,3,FALSE)),"",VLOOKUP(A22,【入力用】個人登録!$A$59:$P$127,3,FALSE))</f>
        <v/>
      </c>
      <c r="T22" s="1149"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50"/>
      <c r="V22" s="1151"/>
      <c r="W22" s="64"/>
      <c r="AE22" s="67"/>
      <c r="AF22" s="68"/>
    </row>
    <row r="23" spans="1:32" s="65" customFormat="1" ht="20.25" customHeight="1">
      <c r="A23" s="465">
        <f>【入力用】東西・全日本インカレ申込書!A23</f>
        <v>0</v>
      </c>
      <c r="B23" s="81">
        <v>10</v>
      </c>
      <c r="C23" s="1033" t="str">
        <f>IF(ISERROR(VLOOKUP(A23,【入力用】個人登録!$A$21:$P$50,2,FALSE)),"",VLOOKUP(A23,【入力用】個人登録!$A$21:$P$50,2,FALSE)) &amp; IF(ISERROR(VLOOKUP(A23,【入力用】個人登録!$A$59:$P$127,2,FALSE)),"",VLOOKUP(A23,【入力用】個人登録!$A$59:$P$127,2,FALSE))</f>
        <v/>
      </c>
      <c r="D23" s="1034"/>
      <c r="E23" s="1146" t="str">
        <f>IF(ISERROR(VLOOKUP(A23,【入力用】個人登録!$A$21:$P$50,13,FALSE)),"",VLOOKUP(A23,【入力用】個人登録!$A$21:$P$50,13,FALSE)) &amp; IF(ISERROR(VLOOKUP(A23,【入力用】個人登録!$A$59:$P$127,13,FALSE)),"",VLOOKUP(A23,【入力用】個人登録!$A$59:$P$127,13,FALSE))</f>
        <v/>
      </c>
      <c r="F23" s="1147"/>
      <c r="G23" s="526" t="str">
        <f>IF(ISERROR(VLOOKUP(A23,【入力用】個人登録!$A$21:$P$50,15,FALSE)),"",VLOOKUP(A23,【入力用】個人登録!$A$21:$P$50,15,FALSE)) &amp; IF(ISERROR(VLOOKUP(A23,【入力用】個人登録!$A$59:$P$127,15,FALSE)),"",VLOOKUP(A23,【入力用】個人登録!$A$59:$P$127,15,FALSE))</f>
        <v/>
      </c>
      <c r="H23" s="1017" t="str">
        <f>IF(ISERROR(VLOOKUP(A23,【入力用】個人登録!$A$21:$P$50,5,FALSE)),"",VLOOKUP(A23,【入力用】個人登録!$A$21:$P$50,5,FALSE)) &amp; IF(ISERROR(VLOOKUP(A23,【入力用】個人登録!$A$59:$P$127,5,FALSE)),"",VLOOKUP(A23,【入力用】個人登録!$A$59:$P$127,5,FALSE))</f>
        <v/>
      </c>
      <c r="I23" s="1018"/>
      <c r="J23" s="1019"/>
      <c r="K23" s="1017" t="str">
        <f>IF(ISERROR(VLOOKUP(A23,【入力用】個人登録!$A$21:$P$50,6,FALSE)),"",VLOOKUP(A23,【入力用】個人登録!$A$21:$P$50,6,FALSE)) &amp; IF(ISERROR(VLOOKUP(A23,【入力用】個人登録!$A$59:$P$127,6,FALSE)),"",VLOOKUP(A23,【入力用】個人登録!$A$59:$P$127,6,FALSE))</f>
        <v/>
      </c>
      <c r="L23" s="1018"/>
      <c r="M23" s="1019"/>
      <c r="N23" s="1204" t="str">
        <f>【入力用】東西・全日本インカレ申込書!N23</f>
        <v/>
      </c>
      <c r="O23" s="1205"/>
      <c r="P23" s="1175" t="str">
        <f>IF(ISERROR(VLOOKUP(A23,【入力用】個人登録!$A$21:$P$50,8,FALSE)),"",VLOOKUP(A23,【入力用】個人登録!$A$21:$P$50,8,FALSE)) &amp; IF(ISERROR(VLOOKUP(A23,【入力用】個人登録!$A$59:$P$127,8,FALSE)),"",VLOOKUP(A23,【入力用】個人登録!$A$59:$P$127,8,FALSE))</f>
        <v/>
      </c>
      <c r="Q23" s="1176"/>
      <c r="R23" s="1177"/>
      <c r="S23" s="317" t="str">
        <f>IF(ISERROR(VLOOKUP(A23,【入力用】個人登録!$A$21:$P$50,3,FALSE)),"",VLOOKUP(A23,【入力用】個人登録!$A$21:$P$50,3,FALSE)) &amp; IF(ISERROR(VLOOKUP(A23,【入力用】個人登録!$A$59:$P$127,3,FALSE)),"",VLOOKUP(A23,【入力用】個人登録!$A$59:$P$127,3,FALSE))</f>
        <v/>
      </c>
      <c r="T23" s="1149"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50"/>
      <c r="V23" s="1151"/>
      <c r="W23" s="64"/>
      <c r="AE23" s="67"/>
      <c r="AF23" s="68"/>
    </row>
    <row r="24" spans="1:32" s="65" customFormat="1" ht="20.25" customHeight="1">
      <c r="A24" s="465">
        <f>【入力用】東西・全日本インカレ申込書!A24</f>
        <v>0</v>
      </c>
      <c r="B24" s="81">
        <v>11</v>
      </c>
      <c r="C24" s="1033" t="str">
        <f>IF(ISERROR(VLOOKUP(A24,【入力用】個人登録!$A$21:$P$50,2,FALSE)),"",VLOOKUP(A24,【入力用】個人登録!$A$21:$P$50,2,FALSE)) &amp; IF(ISERROR(VLOOKUP(A24,【入力用】個人登録!$A$59:$P$127,2,FALSE)),"",VLOOKUP(A24,【入力用】個人登録!$A$59:$P$127,2,FALSE))</f>
        <v/>
      </c>
      <c r="D24" s="1034"/>
      <c r="E24" s="1146" t="str">
        <f>IF(ISERROR(VLOOKUP(A24,【入力用】個人登録!$A$21:$P$50,13,FALSE)),"",VLOOKUP(A24,【入力用】個人登録!$A$21:$P$50,13,FALSE)) &amp; IF(ISERROR(VLOOKUP(A24,【入力用】個人登録!$A$59:$P$127,13,FALSE)),"",VLOOKUP(A24,【入力用】個人登録!$A$59:$P$127,13,FALSE))</f>
        <v/>
      </c>
      <c r="F24" s="1147"/>
      <c r="G24" s="526" t="str">
        <f>IF(ISERROR(VLOOKUP(A24,【入力用】個人登録!$A$21:$P$50,15,FALSE)),"",VLOOKUP(A24,【入力用】個人登録!$A$21:$P$50,15,FALSE)) &amp; IF(ISERROR(VLOOKUP(A24,【入力用】個人登録!$A$59:$P$127,15,FALSE)),"",VLOOKUP(A24,【入力用】個人登録!$A$59:$P$127,15,FALSE))</f>
        <v/>
      </c>
      <c r="H24" s="1017" t="str">
        <f>IF(ISERROR(VLOOKUP(A24,【入力用】個人登録!$A$21:$P$50,5,FALSE)),"",VLOOKUP(A24,【入力用】個人登録!$A$21:$P$50,5,FALSE)) &amp; IF(ISERROR(VLOOKUP(A24,【入力用】個人登録!$A$59:$P$127,5,FALSE)),"",VLOOKUP(A24,【入力用】個人登録!$A$59:$P$127,5,FALSE))</f>
        <v/>
      </c>
      <c r="I24" s="1018"/>
      <c r="J24" s="1019"/>
      <c r="K24" s="1017" t="str">
        <f>IF(ISERROR(VLOOKUP(A24,【入力用】個人登録!$A$21:$P$50,6,FALSE)),"",VLOOKUP(A24,【入力用】個人登録!$A$21:$P$50,6,FALSE)) &amp; IF(ISERROR(VLOOKUP(A24,【入力用】個人登録!$A$59:$P$127,6,FALSE)),"",VLOOKUP(A24,【入力用】個人登録!$A$59:$P$127,6,FALSE))</f>
        <v/>
      </c>
      <c r="L24" s="1018"/>
      <c r="M24" s="1019"/>
      <c r="N24" s="1204" t="str">
        <f>【入力用】東西・全日本インカレ申込書!N24</f>
        <v/>
      </c>
      <c r="O24" s="1205"/>
      <c r="P24" s="1175" t="str">
        <f>IF(ISERROR(VLOOKUP(A24,【入力用】個人登録!$A$21:$P$50,8,FALSE)),"",VLOOKUP(A24,【入力用】個人登録!$A$21:$P$50,8,FALSE)) &amp; IF(ISERROR(VLOOKUP(A24,【入力用】個人登録!$A$59:$P$127,8,FALSE)),"",VLOOKUP(A24,【入力用】個人登録!$A$59:$P$127,8,FALSE))</f>
        <v/>
      </c>
      <c r="Q24" s="1176"/>
      <c r="R24" s="1177"/>
      <c r="S24" s="317" t="str">
        <f>IF(ISERROR(VLOOKUP(A24,【入力用】個人登録!$A$21:$P$50,3,FALSE)),"",VLOOKUP(A24,【入力用】個人登録!$A$21:$P$50,3,FALSE)) &amp; IF(ISERROR(VLOOKUP(A24,【入力用】個人登録!$A$59:$P$127,3,FALSE)),"",VLOOKUP(A24,【入力用】個人登録!$A$59:$P$127,3,FALSE))</f>
        <v/>
      </c>
      <c r="T24" s="1149"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50"/>
      <c r="V24" s="1151"/>
      <c r="W24" s="64"/>
      <c r="AE24" s="67"/>
      <c r="AF24" s="68"/>
    </row>
    <row r="25" spans="1:32" s="65" customFormat="1" ht="20.25" customHeight="1">
      <c r="A25" s="465">
        <f>【入力用】東西・全日本インカレ申込書!A25</f>
        <v>0</v>
      </c>
      <c r="B25" s="81">
        <v>12</v>
      </c>
      <c r="C25" s="1033" t="str">
        <f>IF(ISERROR(VLOOKUP(A25,【入力用】個人登録!$A$21:$P$50,2,FALSE)),"",VLOOKUP(A25,【入力用】個人登録!$A$21:$P$50,2,FALSE)) &amp; IF(ISERROR(VLOOKUP(A25,【入力用】個人登録!$A$59:$P$127,2,FALSE)),"",VLOOKUP(A25,【入力用】個人登録!$A$59:$P$127,2,FALSE))</f>
        <v/>
      </c>
      <c r="D25" s="1034"/>
      <c r="E25" s="1146" t="str">
        <f>IF(ISERROR(VLOOKUP(A25,【入力用】個人登録!$A$21:$P$50,13,FALSE)),"",VLOOKUP(A25,【入力用】個人登録!$A$21:$P$50,13,FALSE)) &amp; IF(ISERROR(VLOOKUP(A25,【入力用】個人登録!$A$59:$P$127,13,FALSE)),"",VLOOKUP(A25,【入力用】個人登録!$A$59:$P$127,13,FALSE))</f>
        <v/>
      </c>
      <c r="F25" s="1147"/>
      <c r="G25" s="526" t="str">
        <f>IF(ISERROR(VLOOKUP(A25,【入力用】個人登録!$A$21:$P$50,15,FALSE)),"",VLOOKUP(A25,【入力用】個人登録!$A$21:$P$50,15,FALSE)) &amp; IF(ISERROR(VLOOKUP(A25,【入力用】個人登録!$A$59:$P$127,15,FALSE)),"",VLOOKUP(A25,【入力用】個人登録!$A$59:$P$127,15,FALSE))</f>
        <v/>
      </c>
      <c r="H25" s="1017" t="str">
        <f>IF(ISERROR(VLOOKUP(A25,【入力用】個人登録!$A$21:$P$50,5,FALSE)),"",VLOOKUP(A25,【入力用】個人登録!$A$21:$P$50,5,FALSE)) &amp; IF(ISERROR(VLOOKUP(A25,【入力用】個人登録!$A$59:$P$127,5,FALSE)),"",VLOOKUP(A25,【入力用】個人登録!$A$59:$P$127,5,FALSE))</f>
        <v/>
      </c>
      <c r="I25" s="1018"/>
      <c r="J25" s="1019"/>
      <c r="K25" s="1017" t="str">
        <f>IF(ISERROR(VLOOKUP(A25,【入力用】個人登録!$A$21:$P$50,6,FALSE)),"",VLOOKUP(A25,【入力用】個人登録!$A$21:$P$50,6,FALSE)) &amp; IF(ISERROR(VLOOKUP(A25,【入力用】個人登録!$A$59:$P$127,6,FALSE)),"",VLOOKUP(A25,【入力用】個人登録!$A$59:$P$127,6,FALSE))</f>
        <v/>
      </c>
      <c r="L25" s="1018"/>
      <c r="M25" s="1019"/>
      <c r="N25" s="1204" t="str">
        <f>【入力用】東西・全日本インカレ申込書!N25</f>
        <v/>
      </c>
      <c r="O25" s="1205"/>
      <c r="P25" s="1175" t="str">
        <f>IF(ISERROR(VLOOKUP(A25,【入力用】個人登録!$A$21:$P$50,8,FALSE)),"",VLOOKUP(A25,【入力用】個人登録!$A$21:$P$50,8,FALSE)) &amp; IF(ISERROR(VLOOKUP(A25,【入力用】個人登録!$A$59:$P$127,8,FALSE)),"",VLOOKUP(A25,【入力用】個人登録!$A$59:$P$127,8,FALSE))</f>
        <v/>
      </c>
      <c r="Q25" s="1176"/>
      <c r="R25" s="1177"/>
      <c r="S25" s="317" t="str">
        <f>IF(ISERROR(VLOOKUP(A25,【入力用】個人登録!$A$21:$P$50,3,FALSE)),"",VLOOKUP(A25,【入力用】個人登録!$A$21:$P$50,3,FALSE)) &amp; IF(ISERROR(VLOOKUP(A25,【入力用】個人登録!$A$59:$P$127,3,FALSE)),"",VLOOKUP(A25,【入力用】個人登録!$A$59:$P$127,3,FALSE))</f>
        <v/>
      </c>
      <c r="T25" s="1149"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50"/>
      <c r="V25" s="1151"/>
      <c r="W25" s="64"/>
      <c r="AE25" s="67"/>
      <c r="AF25" s="68"/>
    </row>
    <row r="26" spans="1:32" s="65" customFormat="1" ht="20.25" customHeight="1">
      <c r="A26" s="465">
        <f>【入力用】東西・全日本インカレ申込書!A26</f>
        <v>0</v>
      </c>
      <c r="B26" s="81">
        <v>13</v>
      </c>
      <c r="C26" s="1033" t="str">
        <f>IF(ISERROR(VLOOKUP(A26,【入力用】個人登録!$A$21:$P$50,2,FALSE)),"",VLOOKUP(A26,【入力用】個人登録!$A$21:$P$50,2,FALSE)) &amp; IF(ISERROR(VLOOKUP(A26,【入力用】個人登録!$A$59:$P$127,2,FALSE)),"",VLOOKUP(A26,【入力用】個人登録!$A$59:$P$127,2,FALSE))</f>
        <v/>
      </c>
      <c r="D26" s="1034"/>
      <c r="E26" s="1146" t="str">
        <f>IF(ISERROR(VLOOKUP(A26,【入力用】個人登録!$A$21:$P$50,13,FALSE)),"",VLOOKUP(A26,【入力用】個人登録!$A$21:$P$50,13,FALSE)) &amp; IF(ISERROR(VLOOKUP(A26,【入力用】個人登録!$A$59:$P$127,13,FALSE)),"",VLOOKUP(A26,【入力用】個人登録!$A$59:$P$127,13,FALSE))</f>
        <v/>
      </c>
      <c r="F26" s="1147"/>
      <c r="G26" s="526" t="str">
        <f>IF(ISERROR(VLOOKUP(A26,【入力用】個人登録!$A$21:$P$50,15,FALSE)),"",VLOOKUP(A26,【入力用】個人登録!$A$21:$P$50,15,FALSE)) &amp; IF(ISERROR(VLOOKUP(A26,【入力用】個人登録!$A$59:$P$127,15,FALSE)),"",VLOOKUP(A26,【入力用】個人登録!$A$59:$P$127,15,FALSE))</f>
        <v/>
      </c>
      <c r="H26" s="1017" t="str">
        <f>IF(ISERROR(VLOOKUP(A26,【入力用】個人登録!$A$21:$P$50,5,FALSE)),"",VLOOKUP(A26,【入力用】個人登録!$A$21:$P$50,5,FALSE)) &amp; IF(ISERROR(VLOOKUP(A26,【入力用】個人登録!$A$59:$P$127,5,FALSE)),"",VLOOKUP(A26,【入力用】個人登録!$A$59:$P$127,5,FALSE))</f>
        <v/>
      </c>
      <c r="I26" s="1018"/>
      <c r="J26" s="1019"/>
      <c r="K26" s="1017" t="str">
        <f>IF(ISERROR(VLOOKUP(A26,【入力用】個人登録!$A$21:$P$50,6,FALSE)),"",VLOOKUP(A26,【入力用】個人登録!$A$21:$P$50,6,FALSE)) &amp; IF(ISERROR(VLOOKUP(A26,【入力用】個人登録!$A$59:$P$127,6,FALSE)),"",VLOOKUP(A26,【入力用】個人登録!$A$59:$P$127,6,FALSE))</f>
        <v/>
      </c>
      <c r="L26" s="1018"/>
      <c r="M26" s="1019"/>
      <c r="N26" s="1204" t="str">
        <f>【入力用】東西・全日本インカレ申込書!N26</f>
        <v/>
      </c>
      <c r="O26" s="1205"/>
      <c r="P26" s="1175" t="str">
        <f>IF(ISERROR(VLOOKUP(A26,【入力用】個人登録!$A$21:$P$50,8,FALSE)),"",VLOOKUP(A26,【入力用】個人登録!$A$21:$P$50,8,FALSE)) &amp; IF(ISERROR(VLOOKUP(A26,【入力用】個人登録!$A$59:$P$127,8,FALSE)),"",VLOOKUP(A26,【入力用】個人登録!$A$59:$P$127,8,FALSE))</f>
        <v/>
      </c>
      <c r="Q26" s="1176"/>
      <c r="R26" s="1177"/>
      <c r="S26" s="317" t="str">
        <f>IF(ISERROR(VLOOKUP(A26,【入力用】個人登録!$A$21:$P$50,3,FALSE)),"",VLOOKUP(A26,【入力用】個人登録!$A$21:$P$50,3,FALSE)) &amp; IF(ISERROR(VLOOKUP(A26,【入力用】個人登録!$A$59:$P$127,3,FALSE)),"",VLOOKUP(A26,【入力用】個人登録!$A$59:$P$127,3,FALSE))</f>
        <v/>
      </c>
      <c r="T26" s="1149"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50"/>
      <c r="V26" s="1151"/>
      <c r="W26" s="64"/>
      <c r="AE26" s="67"/>
      <c r="AF26" s="69"/>
    </row>
    <row r="27" spans="1:32" s="65" customFormat="1" ht="20.25" customHeight="1">
      <c r="A27" s="465">
        <f>【入力用】東西・全日本インカレ申込書!A27</f>
        <v>0</v>
      </c>
      <c r="B27" s="81">
        <v>14</v>
      </c>
      <c r="C27" s="1033" t="str">
        <f>IF(ISERROR(VLOOKUP(A27,【入力用】個人登録!$A$21:$P$50,2,FALSE)),"",VLOOKUP(A27,【入力用】個人登録!$A$21:$P$50,2,FALSE)) &amp; IF(ISERROR(VLOOKUP(A27,【入力用】個人登録!$A$59:$P$127,2,FALSE)),"",VLOOKUP(A27,【入力用】個人登録!$A$59:$P$127,2,FALSE))</f>
        <v/>
      </c>
      <c r="D27" s="1034"/>
      <c r="E27" s="1146" t="str">
        <f>IF(ISERROR(VLOOKUP(A27,【入力用】個人登録!$A$21:$P$50,13,FALSE)),"",VLOOKUP(A27,【入力用】個人登録!$A$21:$P$50,13,FALSE)) &amp; IF(ISERROR(VLOOKUP(A27,【入力用】個人登録!$A$59:$P$127,13,FALSE)),"",VLOOKUP(A27,【入力用】個人登録!$A$59:$P$127,13,FALSE))</f>
        <v/>
      </c>
      <c r="F27" s="1147"/>
      <c r="G27" s="484" t="str">
        <f>IF(ISERROR(VLOOKUP(A27,【入力用】個人登録!$A$21:$P$50,15,FALSE)),"",VLOOKUP(A27,【入力用】個人登録!$A$21:$P$50,15,FALSE)) &amp; IF(ISERROR(VLOOKUP(A27,【入力用】個人登録!$A$59:$P$127,15,FALSE)),"",VLOOKUP(A27,【入力用】個人登録!$A$59:$P$127,15,FALSE))</f>
        <v/>
      </c>
      <c r="H27" s="1017" t="str">
        <f>IF(ISERROR(VLOOKUP(A27,【入力用】個人登録!$A$21:$P$50,5,FALSE)),"",VLOOKUP(A27,【入力用】個人登録!$A$21:$P$50,5,FALSE)) &amp; IF(ISERROR(VLOOKUP(A27,【入力用】個人登録!$A$59:$P$127,5,FALSE)),"",VLOOKUP(A27,【入力用】個人登録!$A$59:$P$127,5,FALSE))</f>
        <v/>
      </c>
      <c r="I27" s="1018"/>
      <c r="J27" s="1019"/>
      <c r="K27" s="1017" t="str">
        <f>IF(ISERROR(VLOOKUP(A27,【入力用】個人登録!$A$21:$P$50,6,FALSE)),"",VLOOKUP(A27,【入力用】個人登録!$A$21:$P$50,6,FALSE)) &amp; IF(ISERROR(VLOOKUP(A27,【入力用】個人登録!$A$59:$P$127,6,FALSE)),"",VLOOKUP(A27,【入力用】個人登録!$A$59:$P$127,6,FALSE))</f>
        <v/>
      </c>
      <c r="L27" s="1018"/>
      <c r="M27" s="1019"/>
      <c r="N27" s="1204" t="str">
        <f>【入力用】東西・全日本インカレ申込書!N27</f>
        <v/>
      </c>
      <c r="O27" s="1205"/>
      <c r="P27" s="1175" t="str">
        <f>IF(ISERROR(VLOOKUP(A27,【入力用】個人登録!$A$21:$P$50,8,FALSE)),"",VLOOKUP(A27,【入力用】個人登録!$A$21:$P$50,8,FALSE)) &amp; IF(ISERROR(VLOOKUP(A27,【入力用】個人登録!$A$59:$P$127,8,FALSE)),"",VLOOKUP(A27,【入力用】個人登録!$A$59:$P$127,8,FALSE))</f>
        <v/>
      </c>
      <c r="Q27" s="1176"/>
      <c r="R27" s="1177"/>
      <c r="S27" s="317" t="str">
        <f>IF(ISERROR(VLOOKUP(A27,【入力用】個人登録!$A$21:$P$50,3,FALSE)),"",VLOOKUP(A27,【入力用】個人登録!$A$21:$P$50,3,FALSE)) &amp; IF(ISERROR(VLOOKUP(A27,【入力用】個人登録!$A$59:$P$127,3,FALSE)),"",VLOOKUP(A27,【入力用】個人登録!$A$59:$P$127,3,FALSE))</f>
        <v/>
      </c>
      <c r="T27" s="1149"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50"/>
      <c r="V27" s="1151"/>
      <c r="W27" s="64"/>
      <c r="AE27" s="67"/>
    </row>
    <row r="28" spans="1:32" s="65" customFormat="1" ht="20.25" customHeight="1">
      <c r="A28" s="465">
        <f>【入力用】東西・全日本インカレ申込書!A28</f>
        <v>0</v>
      </c>
      <c r="B28" s="81">
        <v>15</v>
      </c>
      <c r="C28" s="1033" t="str">
        <f>IF(ISERROR(VLOOKUP(A28,【入力用】個人登録!$A$21:$P$50,2,FALSE)),"",VLOOKUP(A28,【入力用】個人登録!$A$21:$P$50,2,FALSE)) &amp; IF(ISERROR(VLOOKUP(A28,【入力用】個人登録!$A$59:$P$127,2,FALSE)),"",VLOOKUP(A28,【入力用】個人登録!$A$59:$P$127,2,FALSE))</f>
        <v/>
      </c>
      <c r="D28" s="1034"/>
      <c r="E28" s="1146" t="str">
        <f>IF(ISERROR(VLOOKUP(A28,【入力用】個人登録!$A$21:$P$50,13,FALSE)),"",VLOOKUP(A28,【入力用】個人登録!$A$21:$P$50,13,FALSE)) &amp; IF(ISERROR(VLOOKUP(A28,【入力用】個人登録!$A$59:$P$127,13,FALSE)),"",VLOOKUP(A28,【入力用】個人登録!$A$59:$P$127,13,FALSE))</f>
        <v/>
      </c>
      <c r="F28" s="1147"/>
      <c r="G28" s="526" t="str">
        <f>IF(ISERROR(VLOOKUP(A28,【入力用】個人登録!$A$21:$P$50,15,FALSE)),"",VLOOKUP(A28,【入力用】個人登録!$A$21:$P$50,15,FALSE)) &amp; IF(ISERROR(VLOOKUP(A28,【入力用】個人登録!$A$59:$P$127,15,FALSE)),"",VLOOKUP(A28,【入力用】個人登録!$A$59:$P$127,15,FALSE))</f>
        <v/>
      </c>
      <c r="H28" s="1017" t="str">
        <f>IF(ISERROR(VLOOKUP(A28,【入力用】個人登録!$A$21:$P$50,5,FALSE)),"",VLOOKUP(A28,【入力用】個人登録!$A$21:$P$50,5,FALSE)) &amp; IF(ISERROR(VLOOKUP(A28,【入力用】個人登録!$A$59:$P$127,5,FALSE)),"",VLOOKUP(A28,【入力用】個人登録!$A$59:$P$127,5,FALSE))</f>
        <v/>
      </c>
      <c r="I28" s="1018"/>
      <c r="J28" s="1019"/>
      <c r="K28" s="1017" t="str">
        <f>IF(ISERROR(VLOOKUP(A28,【入力用】個人登録!$A$21:$P$50,6,FALSE)),"",VLOOKUP(A28,【入力用】個人登録!$A$21:$P$50,6,FALSE)) &amp; IF(ISERROR(VLOOKUP(A28,【入力用】個人登録!$A$59:$P$127,6,FALSE)),"",VLOOKUP(A28,【入力用】個人登録!$A$59:$P$127,6,FALSE))</f>
        <v/>
      </c>
      <c r="L28" s="1018"/>
      <c r="M28" s="1019"/>
      <c r="N28" s="1204" t="str">
        <f>【入力用】東西・全日本インカレ申込書!N28</f>
        <v/>
      </c>
      <c r="O28" s="1205"/>
      <c r="P28" s="1175" t="str">
        <f>IF(ISERROR(VLOOKUP(A28,【入力用】個人登録!$A$21:$P$50,8,FALSE)),"",VLOOKUP(A28,【入力用】個人登録!$A$21:$P$50,8,FALSE)) &amp; IF(ISERROR(VLOOKUP(A28,【入力用】個人登録!$A$59:$P$127,8,FALSE)),"",VLOOKUP(A28,【入力用】個人登録!$A$59:$P$127,8,FALSE))</f>
        <v/>
      </c>
      <c r="Q28" s="1176"/>
      <c r="R28" s="1177"/>
      <c r="S28" s="317" t="str">
        <f>IF(ISERROR(VLOOKUP(A28,【入力用】個人登録!$A$21:$P$50,3,FALSE)),"",VLOOKUP(A28,【入力用】個人登録!$A$21:$P$50,3,FALSE)) &amp; IF(ISERROR(VLOOKUP(A28,【入力用】個人登録!$A$59:$P$127,3,FALSE)),"",VLOOKUP(A28,【入力用】個人登録!$A$59:$P$127,3,FALSE))</f>
        <v/>
      </c>
      <c r="T28" s="1149"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50"/>
      <c r="V28" s="1151"/>
      <c r="W28" s="64"/>
      <c r="AE28" s="67"/>
    </row>
    <row r="29" spans="1:32" s="65" customFormat="1" ht="20.25" customHeight="1">
      <c r="A29" s="465">
        <f>【入力用】東西・全日本インカレ申込書!A29</f>
        <v>0</v>
      </c>
      <c r="B29" s="81">
        <v>16</v>
      </c>
      <c r="C29" s="1033" t="str">
        <f>IF(ISERROR(VLOOKUP(A29,【入力用】個人登録!$A$21:$P$50,2,FALSE)),"",VLOOKUP(A29,【入力用】個人登録!$A$21:$P$50,2,FALSE)) &amp; IF(ISERROR(VLOOKUP(A29,【入力用】個人登録!$A$59:$P$127,2,FALSE)),"",VLOOKUP(A29,【入力用】個人登録!$A$59:$P$127,2,FALSE))</f>
        <v/>
      </c>
      <c r="D29" s="1034"/>
      <c r="E29" s="1146" t="str">
        <f>IF(ISERROR(VLOOKUP(A29,【入力用】個人登録!$A$21:$P$50,13,FALSE)),"",VLOOKUP(A29,【入力用】個人登録!$A$21:$P$50,13,FALSE)) &amp; IF(ISERROR(VLOOKUP(A29,【入力用】個人登録!$A$59:$P$127,13,FALSE)),"",VLOOKUP(A29,【入力用】個人登録!$A$59:$P$127,13,FALSE))</f>
        <v/>
      </c>
      <c r="F29" s="1147"/>
      <c r="G29" s="526" t="str">
        <f>IF(ISERROR(VLOOKUP(A29,【入力用】個人登録!$A$21:$P$50,15,FALSE)),"",VLOOKUP(A29,【入力用】個人登録!$A$21:$P$50,15,FALSE)) &amp; IF(ISERROR(VLOOKUP(A29,【入力用】個人登録!$A$59:$P$127,15,FALSE)),"",VLOOKUP(A29,【入力用】個人登録!$A$59:$P$127,15,FALSE))</f>
        <v/>
      </c>
      <c r="H29" s="1017" t="str">
        <f>IF(ISERROR(VLOOKUP(A29,【入力用】個人登録!$A$21:$P$50,5,FALSE)),"",VLOOKUP(A29,【入力用】個人登録!$A$21:$P$50,5,FALSE)) &amp; IF(ISERROR(VLOOKUP(A29,【入力用】個人登録!$A$59:$P$127,5,FALSE)),"",VLOOKUP(A29,【入力用】個人登録!$A$59:$P$127,5,FALSE))</f>
        <v/>
      </c>
      <c r="I29" s="1018"/>
      <c r="J29" s="1019"/>
      <c r="K29" s="1017" t="str">
        <f>IF(ISERROR(VLOOKUP(A29,【入力用】個人登録!$A$21:$P$50,6,FALSE)),"",VLOOKUP(A29,【入力用】個人登録!$A$21:$P$50,6,FALSE)) &amp; IF(ISERROR(VLOOKUP(A29,【入力用】個人登録!$A$59:$P$127,6,FALSE)),"",VLOOKUP(A29,【入力用】個人登録!$A$59:$P$127,6,FALSE))</f>
        <v/>
      </c>
      <c r="L29" s="1018"/>
      <c r="M29" s="1019"/>
      <c r="N29" s="1204" t="str">
        <f>【入力用】東西・全日本インカレ申込書!N29</f>
        <v/>
      </c>
      <c r="O29" s="1205"/>
      <c r="P29" s="1175" t="str">
        <f>IF(ISERROR(VLOOKUP(A29,【入力用】個人登録!$A$21:$P$50,8,FALSE)),"",VLOOKUP(A29,【入力用】個人登録!$A$21:$P$50,8,FALSE)) &amp; IF(ISERROR(VLOOKUP(A29,【入力用】個人登録!$A$59:$P$127,8,FALSE)),"",VLOOKUP(A29,【入力用】個人登録!$A$59:$P$127,8,FALSE))</f>
        <v/>
      </c>
      <c r="Q29" s="1176"/>
      <c r="R29" s="1177"/>
      <c r="S29" s="317" t="str">
        <f>IF(ISERROR(VLOOKUP(A29,【入力用】個人登録!$A$21:$P$50,3,FALSE)),"",VLOOKUP(A29,【入力用】個人登録!$A$21:$P$50,3,FALSE)) &amp; IF(ISERROR(VLOOKUP(A29,【入力用】個人登録!$A$59:$P$127,3,FALSE)),"",VLOOKUP(A29,【入力用】個人登録!$A$59:$P$127,3,FALSE))</f>
        <v/>
      </c>
      <c r="T29" s="1149"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50"/>
      <c r="V29" s="1151"/>
      <c r="W29" s="64"/>
      <c r="AE29" s="67"/>
    </row>
    <row r="30" spans="1:32" s="65" customFormat="1" ht="20.25" customHeight="1">
      <c r="A30" s="465">
        <f>【入力用】東西・全日本インカレ申込書!A30</f>
        <v>0</v>
      </c>
      <c r="B30" s="81">
        <v>17</v>
      </c>
      <c r="C30" s="1033" t="str">
        <f>IF(ISERROR(VLOOKUP(A30,【入力用】個人登録!$A$21:$P$50,2,FALSE)),"",VLOOKUP(A30,【入力用】個人登録!$A$21:$P$50,2,FALSE)) &amp; IF(ISERROR(VLOOKUP(A30,【入力用】個人登録!$A$59:$P$127,2,FALSE)),"",VLOOKUP(A30,【入力用】個人登録!$A$59:$P$127,2,FALSE))</f>
        <v/>
      </c>
      <c r="D30" s="1034"/>
      <c r="E30" s="1146" t="str">
        <f>IF(ISERROR(VLOOKUP(A30,【入力用】個人登録!$A$21:$P$50,13,FALSE)),"",VLOOKUP(A30,【入力用】個人登録!$A$21:$P$50,13,FALSE)) &amp; IF(ISERROR(VLOOKUP(A30,【入力用】個人登録!$A$59:$P$127,13,FALSE)),"",VLOOKUP(A30,【入力用】個人登録!$A$59:$P$127,13,FALSE))</f>
        <v/>
      </c>
      <c r="F30" s="1147"/>
      <c r="G30" s="526" t="str">
        <f>IF(ISERROR(VLOOKUP(A30,【入力用】個人登録!$A$21:$P$50,15,FALSE)),"",VLOOKUP(A30,【入力用】個人登録!$A$21:$P$50,15,FALSE)) &amp; IF(ISERROR(VLOOKUP(A30,【入力用】個人登録!$A$59:$P$127,15,FALSE)),"",VLOOKUP(A30,【入力用】個人登録!$A$59:$P$127,15,FALSE))</f>
        <v/>
      </c>
      <c r="H30" s="1017" t="str">
        <f>IF(ISERROR(VLOOKUP(A30,【入力用】個人登録!$A$21:$P$50,5,FALSE)),"",VLOOKUP(A30,【入力用】個人登録!$A$21:$P$50,5,FALSE)) &amp; IF(ISERROR(VLOOKUP(A30,【入力用】個人登録!$A$59:$P$127,5,FALSE)),"",VLOOKUP(A30,【入力用】個人登録!$A$59:$P$127,5,FALSE))</f>
        <v/>
      </c>
      <c r="I30" s="1018"/>
      <c r="J30" s="1019"/>
      <c r="K30" s="1017" t="str">
        <f>IF(ISERROR(VLOOKUP(A30,【入力用】個人登録!$A$21:$P$50,6,FALSE)),"",VLOOKUP(A30,【入力用】個人登録!$A$21:$P$50,6,FALSE)) &amp; IF(ISERROR(VLOOKUP(A30,【入力用】個人登録!$A$59:$P$127,6,FALSE)),"",VLOOKUP(A30,【入力用】個人登録!$A$59:$P$127,6,FALSE))</f>
        <v/>
      </c>
      <c r="L30" s="1018"/>
      <c r="M30" s="1019"/>
      <c r="N30" s="1204" t="str">
        <f>【入力用】東西・全日本インカレ申込書!N30</f>
        <v/>
      </c>
      <c r="O30" s="1205"/>
      <c r="P30" s="1175" t="str">
        <f>IF(ISERROR(VLOOKUP(A30,【入力用】個人登録!$A$21:$P$50,8,FALSE)),"",VLOOKUP(A30,【入力用】個人登録!$A$21:$P$50,8,FALSE)) &amp; IF(ISERROR(VLOOKUP(A30,【入力用】個人登録!$A$59:$P$127,8,FALSE)),"",VLOOKUP(A30,【入力用】個人登録!$A$59:$P$127,8,FALSE))</f>
        <v/>
      </c>
      <c r="Q30" s="1176"/>
      <c r="R30" s="1177"/>
      <c r="S30" s="317" t="str">
        <f>IF(ISERROR(VLOOKUP(A30,【入力用】個人登録!$A$21:$P$50,3,FALSE)),"",VLOOKUP(A30,【入力用】個人登録!$A$21:$P$50,3,FALSE)) &amp; IF(ISERROR(VLOOKUP(A30,【入力用】個人登録!$A$59:$P$127,3,FALSE)),"",VLOOKUP(A30,【入力用】個人登録!$A$59:$P$127,3,FALSE))</f>
        <v/>
      </c>
      <c r="T30" s="1149"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50"/>
      <c r="V30" s="1151"/>
      <c r="W30" s="64"/>
      <c r="AE30" s="67"/>
    </row>
    <row r="31" spans="1:32" s="65" customFormat="1" ht="20.25" customHeight="1">
      <c r="A31" s="465">
        <f>【入力用】東西・全日本インカレ申込書!A31</f>
        <v>0</v>
      </c>
      <c r="B31" s="81">
        <v>18</v>
      </c>
      <c r="C31" s="1033" t="str">
        <f>IF(ISERROR(VLOOKUP(A31,【入力用】個人登録!$A$21:$P$50,2,FALSE)),"",VLOOKUP(A31,【入力用】個人登録!$A$21:$P$50,2,FALSE)) &amp; IF(ISERROR(VLOOKUP(A31,【入力用】個人登録!$A$59:$P$127,2,FALSE)),"",VLOOKUP(A31,【入力用】個人登録!$A$59:$P$127,2,FALSE))</f>
        <v/>
      </c>
      <c r="D31" s="1034"/>
      <c r="E31" s="1146" t="str">
        <f>IF(ISERROR(VLOOKUP(A31,【入力用】個人登録!$A$21:$P$50,13,FALSE)),"",VLOOKUP(A31,【入力用】個人登録!$A$21:$P$50,13,FALSE)) &amp; IF(ISERROR(VLOOKUP(A31,【入力用】個人登録!$A$59:$P$127,13,FALSE)),"",VLOOKUP(A31,【入力用】個人登録!$A$59:$P$127,13,FALSE))</f>
        <v/>
      </c>
      <c r="F31" s="1147"/>
      <c r="G31" s="526" t="str">
        <f>IF(ISERROR(VLOOKUP(A31,【入力用】個人登録!$A$21:$P$50,15,FALSE)),"",VLOOKUP(A31,【入力用】個人登録!$A$21:$P$50,15,FALSE)) &amp; IF(ISERROR(VLOOKUP(A31,【入力用】個人登録!$A$59:$P$127,15,FALSE)),"",VLOOKUP(A31,【入力用】個人登録!$A$59:$P$127,15,FALSE))</f>
        <v/>
      </c>
      <c r="H31" s="1017" t="str">
        <f>IF(ISERROR(VLOOKUP(A31,【入力用】個人登録!$A$21:$P$50,5,FALSE)),"",VLOOKUP(A31,【入力用】個人登録!$A$21:$P$50,5,FALSE)) &amp; IF(ISERROR(VLOOKUP(A31,【入力用】個人登録!$A$59:$P$127,5,FALSE)),"",VLOOKUP(A31,【入力用】個人登録!$A$59:$P$127,5,FALSE))</f>
        <v/>
      </c>
      <c r="I31" s="1018"/>
      <c r="J31" s="1019"/>
      <c r="K31" s="1017" t="str">
        <f>IF(ISERROR(VLOOKUP(A31,【入力用】個人登録!$A$21:$P$50,6,FALSE)),"",VLOOKUP(A31,【入力用】個人登録!$A$21:$P$50,6,FALSE)) &amp; IF(ISERROR(VLOOKUP(A31,【入力用】個人登録!$A$59:$P$127,6,FALSE)),"",VLOOKUP(A31,【入力用】個人登録!$A$59:$P$127,6,FALSE))</f>
        <v/>
      </c>
      <c r="L31" s="1018"/>
      <c r="M31" s="1019"/>
      <c r="N31" s="1204" t="str">
        <f>【入力用】東西・全日本インカレ申込書!N31</f>
        <v/>
      </c>
      <c r="O31" s="1205"/>
      <c r="P31" s="1175" t="str">
        <f>IF(ISERROR(VLOOKUP(A31,【入力用】個人登録!$A$21:$P$50,8,FALSE)),"",VLOOKUP(A31,【入力用】個人登録!$A$21:$P$50,8,FALSE)) &amp; IF(ISERROR(VLOOKUP(A31,【入力用】個人登録!$A$59:$P$127,8,FALSE)),"",VLOOKUP(A31,【入力用】個人登録!$A$59:$P$127,8,FALSE))</f>
        <v/>
      </c>
      <c r="Q31" s="1176"/>
      <c r="R31" s="1177"/>
      <c r="S31" s="317" t="str">
        <f>IF(ISERROR(VLOOKUP(A31,【入力用】個人登録!$A$21:$P$50,3,FALSE)),"",VLOOKUP(A31,【入力用】個人登録!$A$21:$P$50,3,FALSE)) &amp; IF(ISERROR(VLOOKUP(A31,【入力用】個人登録!$A$59:$P$127,3,FALSE)),"",VLOOKUP(A31,【入力用】個人登録!$A$59:$P$127,3,FALSE))</f>
        <v/>
      </c>
      <c r="T31" s="1149"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50"/>
      <c r="V31" s="1151"/>
      <c r="W31" s="64"/>
      <c r="AE31" s="67"/>
    </row>
    <row r="32" spans="1:32" s="65" customFormat="1" ht="20.25" customHeight="1">
      <c r="A32" s="465">
        <f>【入力用】東西・全日本インカレ申込書!A32</f>
        <v>0</v>
      </c>
      <c r="B32" s="81">
        <v>19</v>
      </c>
      <c r="C32" s="1033" t="str">
        <f>IF(ISERROR(VLOOKUP(A32,【入力用】個人登録!$A$21:$P$50,2,FALSE)),"",VLOOKUP(A32,【入力用】個人登録!$A$21:$P$50,2,FALSE)) &amp; IF(ISERROR(VLOOKUP(A32,【入力用】個人登録!$A$59:$P$127,2,FALSE)),"",VLOOKUP(A32,【入力用】個人登録!$A$59:$P$127,2,FALSE))</f>
        <v/>
      </c>
      <c r="D32" s="1034"/>
      <c r="E32" s="1146" t="str">
        <f>IF(ISERROR(VLOOKUP(A32,【入力用】個人登録!$A$21:$P$50,13,FALSE)),"",VLOOKUP(A32,【入力用】個人登録!$A$21:$P$50,13,FALSE)) &amp; IF(ISERROR(VLOOKUP(A32,【入力用】個人登録!$A$59:$P$127,13,FALSE)),"",VLOOKUP(A32,【入力用】個人登録!$A$59:$P$127,13,FALSE))</f>
        <v/>
      </c>
      <c r="F32" s="1147"/>
      <c r="G32" s="526" t="str">
        <f>IF(ISERROR(VLOOKUP(A32,【入力用】個人登録!$A$21:$P$50,15,FALSE)),"",VLOOKUP(A32,【入力用】個人登録!$A$21:$P$50,15,FALSE)) &amp; IF(ISERROR(VLOOKUP(A32,【入力用】個人登録!$A$59:$P$127,15,FALSE)),"",VLOOKUP(A32,【入力用】個人登録!$A$59:$P$127,15,FALSE))</f>
        <v/>
      </c>
      <c r="H32" s="1017" t="str">
        <f>IF(ISERROR(VLOOKUP(A32,【入力用】個人登録!$A$21:$P$50,5,FALSE)),"",VLOOKUP(A32,【入力用】個人登録!$A$21:$P$50,5,FALSE)) &amp; IF(ISERROR(VLOOKUP(A32,【入力用】個人登録!$A$59:$P$127,5,FALSE)),"",VLOOKUP(A32,【入力用】個人登録!$A$59:$P$127,5,FALSE))</f>
        <v/>
      </c>
      <c r="I32" s="1018"/>
      <c r="J32" s="1019"/>
      <c r="K32" s="1017" t="str">
        <f>IF(ISERROR(VLOOKUP(A32,【入力用】個人登録!$A$21:$P$50,6,FALSE)),"",VLOOKUP(A32,【入力用】個人登録!$A$21:$P$50,6,FALSE)) &amp; IF(ISERROR(VLOOKUP(A32,【入力用】個人登録!$A$59:$P$127,6,FALSE)),"",VLOOKUP(A32,【入力用】個人登録!$A$59:$P$127,6,FALSE))</f>
        <v/>
      </c>
      <c r="L32" s="1018"/>
      <c r="M32" s="1019"/>
      <c r="N32" s="1204" t="str">
        <f>【入力用】東西・全日本インカレ申込書!N32</f>
        <v/>
      </c>
      <c r="O32" s="1205"/>
      <c r="P32" s="1175" t="str">
        <f>IF(ISERROR(VLOOKUP(A32,【入力用】個人登録!$A$21:$P$50,8,FALSE)),"",VLOOKUP(A32,【入力用】個人登録!$A$21:$P$50,8,FALSE)) &amp; IF(ISERROR(VLOOKUP(A32,【入力用】個人登録!$A$59:$P$127,8,FALSE)),"",VLOOKUP(A32,【入力用】個人登録!$A$59:$P$127,8,FALSE))</f>
        <v/>
      </c>
      <c r="Q32" s="1176"/>
      <c r="R32" s="1177"/>
      <c r="S32" s="317" t="str">
        <f>IF(ISERROR(VLOOKUP(A32,【入力用】個人登録!$A$21:$P$50,3,FALSE)),"",VLOOKUP(A32,【入力用】個人登録!$A$21:$P$50,3,FALSE)) &amp; IF(ISERROR(VLOOKUP(A32,【入力用】個人登録!$A$59:$P$127,3,FALSE)),"",VLOOKUP(A32,【入力用】個人登録!$A$59:$P$127,3,FALSE))</f>
        <v/>
      </c>
      <c r="T32" s="1149"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50"/>
      <c r="V32" s="1151"/>
      <c r="W32" s="64"/>
      <c r="AE32" s="67"/>
    </row>
    <row r="33" spans="1:31" s="65" customFormat="1" ht="20.25" customHeight="1">
      <c r="A33" s="465">
        <f>【入力用】東西・全日本インカレ申込書!A33</f>
        <v>0</v>
      </c>
      <c r="B33" s="81">
        <v>20</v>
      </c>
      <c r="C33" s="1033" t="str">
        <f>IF(ISERROR(VLOOKUP(A33,【入力用】個人登録!$A$21:$P$50,2,FALSE)),"",VLOOKUP(A33,【入力用】個人登録!$A$21:$P$50,2,FALSE)) &amp; IF(ISERROR(VLOOKUP(A33,【入力用】個人登録!$A$59:$P$127,2,FALSE)),"",VLOOKUP(A33,【入力用】個人登録!$A$59:$P$127,2,FALSE))</f>
        <v/>
      </c>
      <c r="D33" s="1034"/>
      <c r="E33" s="1146" t="str">
        <f>IF(ISERROR(VLOOKUP(A33,【入力用】個人登録!$A$21:$P$50,13,FALSE)),"",VLOOKUP(A33,【入力用】個人登録!$A$21:$P$50,13,FALSE)) &amp; IF(ISERROR(VLOOKUP(A33,【入力用】個人登録!$A$59:$P$127,13,FALSE)),"",VLOOKUP(A33,【入力用】個人登録!$A$59:$P$127,13,FALSE))</f>
        <v/>
      </c>
      <c r="F33" s="1147"/>
      <c r="G33" s="526" t="str">
        <f>IF(ISERROR(VLOOKUP(A33,【入力用】個人登録!$A$21:$P$50,15,FALSE)),"",VLOOKUP(A33,【入力用】個人登録!$A$21:$P$50,15,FALSE)) &amp; IF(ISERROR(VLOOKUP(A33,【入力用】個人登録!$A$59:$P$127,15,FALSE)),"",VLOOKUP(A33,【入力用】個人登録!$A$59:$P$127,15,FALSE))</f>
        <v/>
      </c>
      <c r="H33" s="1017" t="str">
        <f>IF(ISERROR(VLOOKUP(A33,【入力用】個人登録!$A$21:$P$50,5,FALSE)),"",VLOOKUP(A33,【入力用】個人登録!$A$21:$P$50,5,FALSE)) &amp; IF(ISERROR(VLOOKUP(A33,【入力用】個人登録!$A$59:$P$127,5,FALSE)),"",VLOOKUP(A33,【入力用】個人登録!$A$59:$P$127,5,FALSE))</f>
        <v/>
      </c>
      <c r="I33" s="1018"/>
      <c r="J33" s="1019"/>
      <c r="K33" s="1017" t="str">
        <f>IF(ISERROR(VLOOKUP(A33,【入力用】個人登録!$A$21:$P$50,6,FALSE)),"",VLOOKUP(A33,【入力用】個人登録!$A$21:$P$50,6,FALSE)) &amp; IF(ISERROR(VLOOKUP(A33,【入力用】個人登録!$A$59:$P$127,6,FALSE)),"",VLOOKUP(A33,【入力用】個人登録!$A$59:$P$127,6,FALSE))</f>
        <v/>
      </c>
      <c r="L33" s="1018"/>
      <c r="M33" s="1019"/>
      <c r="N33" s="1204" t="str">
        <f>【入力用】東西・全日本インカレ申込書!N33</f>
        <v/>
      </c>
      <c r="O33" s="1205"/>
      <c r="P33" s="1175" t="str">
        <f>IF(ISERROR(VLOOKUP(A33,【入力用】個人登録!$A$21:$P$50,8,FALSE)),"",VLOOKUP(A33,【入力用】個人登録!$A$21:$P$50,8,FALSE)) &amp; IF(ISERROR(VLOOKUP(A33,【入力用】個人登録!$A$59:$P$127,8,FALSE)),"",VLOOKUP(A33,【入力用】個人登録!$A$59:$P$127,8,FALSE))</f>
        <v/>
      </c>
      <c r="Q33" s="1176"/>
      <c r="R33" s="1177"/>
      <c r="S33" s="317" t="str">
        <f>IF(ISERROR(VLOOKUP(A33,【入力用】個人登録!$A$21:$P$50,3,FALSE)),"",VLOOKUP(A33,【入力用】個人登録!$A$21:$P$50,3,FALSE)) &amp; IF(ISERROR(VLOOKUP(A33,【入力用】個人登録!$A$59:$P$127,3,FALSE)),"",VLOOKUP(A33,【入力用】個人登録!$A$59:$P$127,3,FALSE))</f>
        <v/>
      </c>
      <c r="T33" s="1149"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50"/>
      <c r="V33" s="1151"/>
      <c r="W33" s="64"/>
      <c r="AE33" s="67"/>
    </row>
    <row r="34" spans="1:31" s="65" customFormat="1" ht="20.25" customHeight="1">
      <c r="A34" s="465">
        <f>【入力用】東西・全日本インカレ申込書!A34</f>
        <v>0</v>
      </c>
      <c r="B34" s="81">
        <v>21</v>
      </c>
      <c r="C34" s="1033" t="str">
        <f>IF(ISERROR(VLOOKUP(A34,【入力用】個人登録!$A$21:$P$50,2,FALSE)),"",VLOOKUP(A34,【入力用】個人登録!$A$21:$P$50,2,FALSE)) &amp; IF(ISERROR(VLOOKUP(A34,【入力用】個人登録!$A$59:$P$127,2,FALSE)),"",VLOOKUP(A34,【入力用】個人登録!$A$59:$P$127,2,FALSE))</f>
        <v/>
      </c>
      <c r="D34" s="1034"/>
      <c r="E34" s="1146" t="str">
        <f>IF(ISERROR(VLOOKUP(A34,【入力用】個人登録!$A$21:$P$50,13,FALSE)),"",VLOOKUP(A34,【入力用】個人登録!$A$21:$P$50,13,FALSE)) &amp; IF(ISERROR(VLOOKUP(A34,【入力用】個人登録!$A$59:$P$127,13,FALSE)),"",VLOOKUP(A34,【入力用】個人登録!$A$59:$P$127,13,FALSE))</f>
        <v/>
      </c>
      <c r="F34" s="1147"/>
      <c r="G34" s="526" t="str">
        <f>IF(ISERROR(VLOOKUP(A34,【入力用】個人登録!$A$21:$P$50,15,FALSE)),"",VLOOKUP(A34,【入力用】個人登録!$A$21:$P$50,15,FALSE)) &amp; IF(ISERROR(VLOOKUP(A34,【入力用】個人登録!$A$59:$P$127,15,FALSE)),"",VLOOKUP(A34,【入力用】個人登録!$A$59:$P$127,15,FALSE))</f>
        <v/>
      </c>
      <c r="H34" s="1017" t="str">
        <f>IF(ISERROR(VLOOKUP(A34,【入力用】個人登録!$A$21:$P$50,5,FALSE)),"",VLOOKUP(A34,【入力用】個人登録!$A$21:$P$50,5,FALSE)) &amp; IF(ISERROR(VLOOKUP(A34,【入力用】個人登録!$A$59:$P$127,5,FALSE)),"",VLOOKUP(A34,【入力用】個人登録!$A$59:$P$127,5,FALSE))</f>
        <v/>
      </c>
      <c r="I34" s="1018"/>
      <c r="J34" s="1019"/>
      <c r="K34" s="1017" t="str">
        <f>IF(ISERROR(VLOOKUP(A34,【入力用】個人登録!$A$21:$P$50,6,FALSE)),"",VLOOKUP(A34,【入力用】個人登録!$A$21:$P$50,6,FALSE)) &amp; IF(ISERROR(VLOOKUP(A34,【入力用】個人登録!$A$59:$P$127,6,FALSE)),"",VLOOKUP(A34,【入力用】個人登録!$A$59:$P$127,6,FALSE))</f>
        <v/>
      </c>
      <c r="L34" s="1018"/>
      <c r="M34" s="1019"/>
      <c r="N34" s="1204" t="str">
        <f>【入力用】東西・全日本インカレ申込書!N34</f>
        <v/>
      </c>
      <c r="O34" s="1205"/>
      <c r="P34" s="1175" t="str">
        <f>IF(ISERROR(VLOOKUP(A34,【入力用】個人登録!$A$21:$P$50,8,FALSE)),"",VLOOKUP(A34,【入力用】個人登録!$A$21:$P$50,8,FALSE)) &amp; IF(ISERROR(VLOOKUP(A34,【入力用】個人登録!$A$59:$P$127,8,FALSE)),"",VLOOKUP(A34,【入力用】個人登録!$A$59:$P$127,8,FALSE))</f>
        <v/>
      </c>
      <c r="Q34" s="1176"/>
      <c r="R34" s="1177"/>
      <c r="S34" s="317" t="str">
        <f>IF(ISERROR(VLOOKUP(A34,【入力用】個人登録!$A$21:$P$50,3,FALSE)),"",VLOOKUP(A34,【入力用】個人登録!$A$21:$P$50,3,FALSE)) &amp; IF(ISERROR(VLOOKUP(A34,【入力用】個人登録!$A$59:$P$127,3,FALSE)),"",VLOOKUP(A34,【入力用】個人登録!$A$59:$P$127,3,FALSE))</f>
        <v/>
      </c>
      <c r="T34" s="1149"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50"/>
      <c r="V34" s="1151"/>
      <c r="W34" s="64"/>
      <c r="AE34" s="67"/>
    </row>
    <row r="35" spans="1:31" s="65" customFormat="1" ht="20.25" customHeight="1">
      <c r="A35" s="465">
        <f>【入力用】東西・全日本インカレ申込書!A35</f>
        <v>0</v>
      </c>
      <c r="B35" s="81">
        <v>22</v>
      </c>
      <c r="C35" s="1033" t="str">
        <f>IF(ISERROR(VLOOKUP(A35,【入力用】個人登録!$A$21:$P$50,2,FALSE)),"",VLOOKUP(A35,【入力用】個人登録!$A$21:$P$50,2,FALSE)) &amp; IF(ISERROR(VLOOKUP(A35,【入力用】個人登録!$A$59:$P$127,2,FALSE)),"",VLOOKUP(A35,【入力用】個人登録!$A$59:$P$127,2,FALSE))</f>
        <v/>
      </c>
      <c r="D35" s="1034"/>
      <c r="E35" s="1146" t="str">
        <f>IF(ISERROR(VLOOKUP(A35,【入力用】個人登録!$A$21:$P$50,13,FALSE)),"",VLOOKUP(A35,【入力用】個人登録!$A$21:$P$50,13,FALSE)) &amp; IF(ISERROR(VLOOKUP(A35,【入力用】個人登録!$A$59:$P$127,13,FALSE)),"",VLOOKUP(A35,【入力用】個人登録!$A$59:$P$127,13,FALSE))</f>
        <v/>
      </c>
      <c r="F35" s="1147"/>
      <c r="G35" s="526" t="str">
        <f>IF(ISERROR(VLOOKUP(A35,【入力用】個人登録!$A$21:$P$50,15,FALSE)),"",VLOOKUP(A35,【入力用】個人登録!$A$21:$P$50,15,FALSE)) &amp; IF(ISERROR(VLOOKUP(A35,【入力用】個人登録!$A$59:$P$127,15,FALSE)),"",VLOOKUP(A35,【入力用】個人登録!$A$59:$P$127,15,FALSE))</f>
        <v/>
      </c>
      <c r="H35" s="1017" t="str">
        <f>IF(ISERROR(VLOOKUP(A35,【入力用】個人登録!$A$21:$P$50,5,FALSE)),"",VLOOKUP(A35,【入力用】個人登録!$A$21:$P$50,5,FALSE)) &amp; IF(ISERROR(VLOOKUP(A35,【入力用】個人登録!$A$59:$P$127,5,FALSE)),"",VLOOKUP(A35,【入力用】個人登録!$A$59:$P$127,5,FALSE))</f>
        <v/>
      </c>
      <c r="I35" s="1018"/>
      <c r="J35" s="1019"/>
      <c r="K35" s="1017" t="str">
        <f>IF(ISERROR(VLOOKUP(A35,【入力用】個人登録!$A$21:$P$50,6,FALSE)),"",VLOOKUP(A35,【入力用】個人登録!$A$21:$P$50,6,FALSE)) &amp; IF(ISERROR(VLOOKUP(A35,【入力用】個人登録!$A$59:$P$127,6,FALSE)),"",VLOOKUP(A35,【入力用】個人登録!$A$59:$P$127,6,FALSE))</f>
        <v/>
      </c>
      <c r="L35" s="1018"/>
      <c r="M35" s="1019"/>
      <c r="N35" s="1204" t="str">
        <f>【入力用】東西・全日本インカレ申込書!N35</f>
        <v/>
      </c>
      <c r="O35" s="1205"/>
      <c r="P35" s="1175" t="str">
        <f>IF(ISERROR(VLOOKUP(A35,【入力用】個人登録!$A$21:$P$50,8,FALSE)),"",VLOOKUP(A35,【入力用】個人登録!$A$21:$P$50,8,FALSE)) &amp; IF(ISERROR(VLOOKUP(A35,【入力用】個人登録!$A$59:$P$127,8,FALSE)),"",VLOOKUP(A35,【入力用】個人登録!$A$59:$P$127,8,FALSE))</f>
        <v/>
      </c>
      <c r="Q35" s="1176"/>
      <c r="R35" s="1177"/>
      <c r="S35" s="317" t="str">
        <f>IF(ISERROR(VLOOKUP(A35,【入力用】個人登録!$A$21:$P$50,3,FALSE)),"",VLOOKUP(A35,【入力用】個人登録!$A$21:$P$50,3,FALSE)) &amp; IF(ISERROR(VLOOKUP(A35,【入力用】個人登録!$A$59:$P$127,3,FALSE)),"",VLOOKUP(A35,【入力用】個人登録!$A$59:$P$127,3,FALSE))</f>
        <v/>
      </c>
      <c r="T35" s="1149"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50"/>
      <c r="V35" s="1151"/>
      <c r="W35" s="64"/>
      <c r="AE35" s="67"/>
    </row>
    <row r="36" spans="1:31" s="65" customFormat="1" ht="20.25" customHeight="1">
      <c r="A36" s="465">
        <f>【入力用】東西・全日本インカレ申込書!A36</f>
        <v>0</v>
      </c>
      <c r="B36" s="81">
        <v>23</v>
      </c>
      <c r="C36" s="1033" t="str">
        <f>IF(ISERROR(VLOOKUP(A36,【入力用】個人登録!$A$21:$P$50,2,FALSE)),"",VLOOKUP(A36,【入力用】個人登録!$A$21:$P$50,2,FALSE)) &amp; IF(ISERROR(VLOOKUP(A36,【入力用】個人登録!$A$59:$P$127,2,FALSE)),"",VLOOKUP(A36,【入力用】個人登録!$A$59:$P$127,2,FALSE))</f>
        <v/>
      </c>
      <c r="D36" s="1034"/>
      <c r="E36" s="1146" t="str">
        <f>IF(ISERROR(VLOOKUP(A36,【入力用】個人登録!$A$21:$P$50,13,FALSE)),"",VLOOKUP(A36,【入力用】個人登録!$A$21:$P$50,13,FALSE)) &amp; IF(ISERROR(VLOOKUP(A36,【入力用】個人登録!$A$59:$P$127,13,FALSE)),"",VLOOKUP(A36,【入力用】個人登録!$A$59:$P$127,13,FALSE))</f>
        <v/>
      </c>
      <c r="F36" s="1147"/>
      <c r="G36" s="526" t="str">
        <f>IF(ISERROR(VLOOKUP(A36,【入力用】個人登録!$A$21:$P$50,15,FALSE)),"",VLOOKUP(A36,【入力用】個人登録!$A$21:$P$50,15,FALSE)) &amp; IF(ISERROR(VLOOKUP(A36,【入力用】個人登録!$A$59:$P$127,15,FALSE)),"",VLOOKUP(A36,【入力用】個人登録!$A$59:$P$127,15,FALSE))</f>
        <v/>
      </c>
      <c r="H36" s="1017" t="str">
        <f>IF(ISERROR(VLOOKUP(A36,【入力用】個人登録!$A$21:$P$50,5,FALSE)),"",VLOOKUP(A36,【入力用】個人登録!$A$21:$P$50,5,FALSE)) &amp; IF(ISERROR(VLOOKUP(A36,【入力用】個人登録!$A$59:$P$127,5,FALSE)),"",VLOOKUP(A36,【入力用】個人登録!$A$59:$P$127,5,FALSE))</f>
        <v/>
      </c>
      <c r="I36" s="1018"/>
      <c r="J36" s="1019"/>
      <c r="K36" s="1017" t="str">
        <f>IF(ISERROR(VLOOKUP(A36,【入力用】個人登録!$A$21:$P$50,6,FALSE)),"",VLOOKUP(A36,【入力用】個人登録!$A$21:$P$50,6,FALSE)) &amp; IF(ISERROR(VLOOKUP(A36,【入力用】個人登録!$A$59:$P$127,6,FALSE)),"",VLOOKUP(A36,【入力用】個人登録!$A$59:$P$127,6,FALSE))</f>
        <v/>
      </c>
      <c r="L36" s="1018"/>
      <c r="M36" s="1019"/>
      <c r="N36" s="1204" t="str">
        <f>【入力用】東西・全日本インカレ申込書!N36</f>
        <v/>
      </c>
      <c r="O36" s="1205"/>
      <c r="P36" s="1175" t="str">
        <f>IF(ISERROR(VLOOKUP(A36,【入力用】個人登録!$A$21:$P$50,8,FALSE)),"",VLOOKUP(A36,【入力用】個人登録!$A$21:$P$50,8,FALSE)) &amp; IF(ISERROR(VLOOKUP(A36,【入力用】個人登録!$A$59:$P$127,8,FALSE)),"",VLOOKUP(A36,【入力用】個人登録!$A$59:$P$127,8,FALSE))</f>
        <v/>
      </c>
      <c r="Q36" s="1176"/>
      <c r="R36" s="1177"/>
      <c r="S36" s="317" t="str">
        <f>IF(ISERROR(VLOOKUP(A36,【入力用】個人登録!$A$21:$P$50,3,FALSE)),"",VLOOKUP(A36,【入力用】個人登録!$A$21:$P$50,3,FALSE)) &amp; IF(ISERROR(VLOOKUP(A36,【入力用】個人登録!$A$59:$P$127,3,FALSE)),"",VLOOKUP(A36,【入力用】個人登録!$A$59:$P$127,3,FALSE))</f>
        <v/>
      </c>
      <c r="T36" s="1149"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50"/>
      <c r="V36" s="1151"/>
      <c r="W36" s="64"/>
      <c r="AE36" s="67"/>
    </row>
    <row r="37" spans="1:31" s="65" customFormat="1" ht="20.25" customHeight="1">
      <c r="A37" s="465">
        <f>【入力用】東西・全日本インカレ申込書!A37</f>
        <v>0</v>
      </c>
      <c r="B37" s="81">
        <v>24</v>
      </c>
      <c r="C37" s="1033" t="str">
        <f>IF(ISERROR(VLOOKUP(A37,【入力用】個人登録!$A$21:$P$50,2,FALSE)),"",VLOOKUP(A37,【入力用】個人登録!$A$21:$P$50,2,FALSE)) &amp; IF(ISERROR(VLOOKUP(A37,【入力用】個人登録!$A$59:$P$127,2,FALSE)),"",VLOOKUP(A37,【入力用】個人登録!$A$59:$P$127,2,FALSE))</f>
        <v/>
      </c>
      <c r="D37" s="1034"/>
      <c r="E37" s="1146" t="str">
        <f>IF(ISERROR(VLOOKUP(A37,【入力用】個人登録!$A$21:$P$50,13,FALSE)),"",VLOOKUP(A37,【入力用】個人登録!$A$21:$P$50,13,FALSE)) &amp; IF(ISERROR(VLOOKUP(A37,【入力用】個人登録!$A$59:$P$127,13,FALSE)),"",VLOOKUP(A37,【入力用】個人登録!$A$59:$P$127,13,FALSE))</f>
        <v/>
      </c>
      <c r="F37" s="1147"/>
      <c r="G37" s="526" t="str">
        <f>IF(ISERROR(VLOOKUP(A37,【入力用】個人登録!$A$21:$P$50,15,FALSE)),"",VLOOKUP(A37,【入力用】個人登録!$A$21:$P$50,15,FALSE)) &amp; IF(ISERROR(VLOOKUP(A37,【入力用】個人登録!$A$59:$P$127,15,FALSE)),"",VLOOKUP(A37,【入力用】個人登録!$A$59:$P$127,15,FALSE))</f>
        <v/>
      </c>
      <c r="H37" s="1017" t="str">
        <f>IF(ISERROR(VLOOKUP(A37,【入力用】個人登録!$A$21:$P$50,5,FALSE)),"",VLOOKUP(A37,【入力用】個人登録!$A$21:$P$50,5,FALSE)) &amp; IF(ISERROR(VLOOKUP(A37,【入力用】個人登録!$A$59:$P$127,5,FALSE)),"",VLOOKUP(A37,【入力用】個人登録!$A$59:$P$127,5,FALSE))</f>
        <v/>
      </c>
      <c r="I37" s="1018"/>
      <c r="J37" s="1019"/>
      <c r="K37" s="1017" t="str">
        <f>IF(ISERROR(VLOOKUP(A37,【入力用】個人登録!$A$21:$P$50,6,FALSE)),"",VLOOKUP(A37,【入力用】個人登録!$A$21:$P$50,6,FALSE)) &amp; IF(ISERROR(VLOOKUP(A37,【入力用】個人登録!$A$59:$P$127,6,FALSE)),"",VLOOKUP(A37,【入力用】個人登録!$A$59:$P$127,6,FALSE))</f>
        <v/>
      </c>
      <c r="L37" s="1018"/>
      <c r="M37" s="1019"/>
      <c r="N37" s="1204" t="str">
        <f>【入力用】東西・全日本インカレ申込書!N37</f>
        <v/>
      </c>
      <c r="O37" s="1205"/>
      <c r="P37" s="1175" t="str">
        <f>IF(ISERROR(VLOOKUP(A37,【入力用】個人登録!$A$21:$P$50,8,FALSE)),"",VLOOKUP(A37,【入力用】個人登録!$A$21:$P$50,8,FALSE)) &amp; IF(ISERROR(VLOOKUP(A37,【入力用】個人登録!$A$59:$P$127,8,FALSE)),"",VLOOKUP(A37,【入力用】個人登録!$A$59:$P$127,8,FALSE))</f>
        <v/>
      </c>
      <c r="Q37" s="1176"/>
      <c r="R37" s="1177"/>
      <c r="S37" s="317" t="str">
        <f>IF(ISERROR(VLOOKUP(A37,【入力用】個人登録!$A$21:$P$50,3,FALSE)),"",VLOOKUP(A37,【入力用】個人登録!$A$21:$P$50,3,FALSE)) &amp; IF(ISERROR(VLOOKUP(A37,【入力用】個人登録!$A$59:$P$127,3,FALSE)),"",VLOOKUP(A37,【入力用】個人登録!$A$59:$P$127,3,FALSE))</f>
        <v/>
      </c>
      <c r="T37" s="1149"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50"/>
      <c r="V37" s="1151"/>
      <c r="W37" s="64"/>
      <c r="AE37" s="67"/>
    </row>
    <row r="38" spans="1:31" s="65" customFormat="1" ht="20.25" customHeight="1">
      <c r="A38" s="465">
        <f>【入力用】東西・全日本インカレ申込書!A38</f>
        <v>0</v>
      </c>
      <c r="B38" s="81">
        <v>25</v>
      </c>
      <c r="C38" s="1033" t="str">
        <f>IF(ISERROR(VLOOKUP(A38,【入力用】個人登録!$A$21:$P$50,2,FALSE)),"",VLOOKUP(A38,【入力用】個人登録!$A$21:$P$50,2,FALSE)) &amp; IF(ISERROR(VLOOKUP(A38,【入力用】個人登録!$A$59:$P$127,2,FALSE)),"",VLOOKUP(A38,【入力用】個人登録!$A$59:$P$127,2,FALSE))</f>
        <v/>
      </c>
      <c r="D38" s="1034"/>
      <c r="E38" s="1146" t="str">
        <f>IF(ISERROR(VLOOKUP(A38,【入力用】個人登録!$A$21:$P$50,13,FALSE)),"",VLOOKUP(A38,【入力用】個人登録!$A$21:$P$50,13,FALSE)) &amp; IF(ISERROR(VLOOKUP(A38,【入力用】個人登録!$A$59:$P$127,13,FALSE)),"",VLOOKUP(A38,【入力用】個人登録!$A$59:$P$127,13,FALSE))</f>
        <v/>
      </c>
      <c r="F38" s="1147"/>
      <c r="G38" s="526" t="str">
        <f>IF(ISERROR(VLOOKUP(A38,【入力用】個人登録!$A$21:$P$50,15,FALSE)),"",VLOOKUP(A38,【入力用】個人登録!$A$21:$P$50,15,FALSE)) &amp; IF(ISERROR(VLOOKUP(A38,【入力用】個人登録!$A$59:$P$127,15,FALSE)),"",VLOOKUP(A38,【入力用】個人登録!$A$59:$P$127,15,FALSE))</f>
        <v/>
      </c>
      <c r="H38" s="1017" t="str">
        <f>IF(ISERROR(VLOOKUP(A38,【入力用】個人登録!$A$21:$P$50,5,FALSE)),"",VLOOKUP(A38,【入力用】個人登録!$A$21:$P$50,5,FALSE)) &amp; IF(ISERROR(VLOOKUP(A38,【入力用】個人登録!$A$59:$P$127,5,FALSE)),"",VLOOKUP(A38,【入力用】個人登録!$A$59:$P$127,5,FALSE))</f>
        <v/>
      </c>
      <c r="I38" s="1018"/>
      <c r="J38" s="1019"/>
      <c r="K38" s="1017" t="str">
        <f>IF(ISERROR(VLOOKUP(A38,【入力用】個人登録!$A$21:$P$50,6,FALSE)),"",VLOOKUP(A38,【入力用】個人登録!$A$21:$P$50,6,FALSE)) &amp; IF(ISERROR(VLOOKUP(A38,【入力用】個人登録!$A$59:$P$127,6,FALSE)),"",VLOOKUP(A38,【入力用】個人登録!$A$59:$P$127,6,FALSE))</f>
        <v/>
      </c>
      <c r="L38" s="1018"/>
      <c r="M38" s="1019"/>
      <c r="N38" s="1204" t="str">
        <f>【入力用】東西・全日本インカレ申込書!N38</f>
        <v/>
      </c>
      <c r="O38" s="1205"/>
      <c r="P38" s="1175" t="str">
        <f>IF(ISERROR(VLOOKUP(A38,【入力用】個人登録!$A$21:$P$50,8,FALSE)),"",VLOOKUP(A38,【入力用】個人登録!$A$21:$P$50,8,FALSE)) &amp; IF(ISERROR(VLOOKUP(A38,【入力用】個人登録!$A$59:$P$127,8,FALSE)),"",VLOOKUP(A38,【入力用】個人登録!$A$59:$P$127,8,FALSE))</f>
        <v/>
      </c>
      <c r="Q38" s="1176"/>
      <c r="R38" s="1177"/>
      <c r="S38" s="317" t="str">
        <f>IF(ISERROR(VLOOKUP(A38,【入力用】個人登録!$A$21:$P$50,3,FALSE)),"",VLOOKUP(A38,【入力用】個人登録!$A$21:$P$50,3,FALSE)) &amp; IF(ISERROR(VLOOKUP(A38,【入力用】個人登録!$A$59:$P$127,3,FALSE)),"",VLOOKUP(A38,【入力用】個人登録!$A$59:$P$127,3,FALSE))</f>
        <v/>
      </c>
      <c r="T38" s="1149"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50"/>
      <c r="V38" s="1151"/>
      <c r="W38" s="64"/>
      <c r="AE38" s="67"/>
    </row>
    <row r="39" spans="1:31" s="65" customFormat="1" ht="20.25" customHeight="1">
      <c r="A39" s="465">
        <f>【入力用】東西・全日本インカレ申込書!A39</f>
        <v>0</v>
      </c>
      <c r="B39" s="81">
        <v>26</v>
      </c>
      <c r="C39" s="1033" t="str">
        <f>IF(ISERROR(VLOOKUP(A39,【入力用】個人登録!$A$21:$P$50,2,FALSE)),"",VLOOKUP(A39,【入力用】個人登録!$A$21:$P$50,2,FALSE)) &amp; IF(ISERROR(VLOOKUP(A39,【入力用】個人登録!$A$59:$P$127,2,FALSE)),"",VLOOKUP(A39,【入力用】個人登録!$A$59:$P$127,2,FALSE))</f>
        <v/>
      </c>
      <c r="D39" s="1034"/>
      <c r="E39" s="1146" t="str">
        <f>IF(ISERROR(VLOOKUP(A39,【入力用】個人登録!$A$21:$P$50,13,FALSE)),"",VLOOKUP(A39,【入力用】個人登録!$A$21:$P$50,13,FALSE)) &amp; IF(ISERROR(VLOOKUP(A39,【入力用】個人登録!$A$59:$P$127,13,FALSE)),"",VLOOKUP(A39,【入力用】個人登録!$A$59:$P$127,13,FALSE))</f>
        <v/>
      </c>
      <c r="F39" s="1147"/>
      <c r="G39" s="526" t="str">
        <f>IF(ISERROR(VLOOKUP(A39,【入力用】個人登録!$A$21:$P$50,15,FALSE)),"",VLOOKUP(A39,【入力用】個人登録!$A$21:$P$50,15,FALSE)) &amp; IF(ISERROR(VLOOKUP(A39,【入力用】個人登録!$A$59:$P$127,15,FALSE)),"",VLOOKUP(A39,【入力用】個人登録!$A$59:$P$127,15,FALSE))</f>
        <v/>
      </c>
      <c r="H39" s="1017" t="str">
        <f>IF(ISERROR(VLOOKUP(A39,【入力用】個人登録!$A$21:$P$50,5,FALSE)),"",VLOOKUP(A39,【入力用】個人登録!$A$21:$P$50,5,FALSE)) &amp; IF(ISERROR(VLOOKUP(A39,【入力用】個人登録!$A$59:$P$127,5,FALSE)),"",VLOOKUP(A39,【入力用】個人登録!$A$59:$P$127,5,FALSE))</f>
        <v/>
      </c>
      <c r="I39" s="1018"/>
      <c r="J39" s="1019"/>
      <c r="K39" s="1017" t="str">
        <f>IF(ISERROR(VLOOKUP(A39,【入力用】個人登録!$A$21:$P$50,6,FALSE)),"",VLOOKUP(A39,【入力用】個人登録!$A$21:$P$50,6,FALSE)) &amp; IF(ISERROR(VLOOKUP(A39,【入力用】個人登録!$A$59:$P$127,6,FALSE)),"",VLOOKUP(A39,【入力用】個人登録!$A$59:$P$127,6,FALSE))</f>
        <v/>
      </c>
      <c r="L39" s="1018"/>
      <c r="M39" s="1019"/>
      <c r="N39" s="1204" t="str">
        <f>【入力用】東西・全日本インカレ申込書!N39</f>
        <v/>
      </c>
      <c r="O39" s="1205"/>
      <c r="P39" s="1175" t="str">
        <f>IF(ISERROR(VLOOKUP(A39,【入力用】個人登録!$A$21:$P$50,8,FALSE)),"",VLOOKUP(A39,【入力用】個人登録!$A$21:$P$50,8,FALSE)) &amp; IF(ISERROR(VLOOKUP(A39,【入力用】個人登録!$A$59:$P$127,8,FALSE)),"",VLOOKUP(A39,【入力用】個人登録!$A$59:$P$127,8,FALSE))</f>
        <v/>
      </c>
      <c r="Q39" s="1176"/>
      <c r="R39" s="1177"/>
      <c r="S39" s="317" t="str">
        <f>IF(ISERROR(VLOOKUP(A39,【入力用】個人登録!$A$21:$P$50,3,FALSE)),"",VLOOKUP(A39,【入力用】個人登録!$A$21:$P$50,3,FALSE)) &amp; IF(ISERROR(VLOOKUP(A39,【入力用】個人登録!$A$59:$P$127,3,FALSE)),"",VLOOKUP(A39,【入力用】個人登録!$A$59:$P$127,3,FALSE))</f>
        <v/>
      </c>
      <c r="T39" s="1149"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50"/>
      <c r="V39" s="1151"/>
      <c r="W39" s="64"/>
      <c r="AE39" s="67"/>
    </row>
    <row r="40" spans="1:31" s="65" customFormat="1" ht="20.25" customHeight="1">
      <c r="A40" s="465">
        <f>【入力用】東西・全日本インカレ申込書!A40</f>
        <v>0</v>
      </c>
      <c r="B40" s="81">
        <v>27</v>
      </c>
      <c r="C40" s="1033" t="str">
        <f>IF(ISERROR(VLOOKUP(A40,【入力用】個人登録!$A$21:$P$50,2,FALSE)),"",VLOOKUP(A40,【入力用】個人登録!$A$21:$P$50,2,FALSE)) &amp; IF(ISERROR(VLOOKUP(A40,【入力用】個人登録!$A$59:$P$127,2,FALSE)),"",VLOOKUP(A40,【入力用】個人登録!$A$59:$P$127,2,FALSE))</f>
        <v/>
      </c>
      <c r="D40" s="1034"/>
      <c r="E40" s="1146" t="str">
        <f>IF(ISERROR(VLOOKUP(A40,【入力用】個人登録!$A$21:$P$50,13,FALSE)),"",VLOOKUP(A40,【入力用】個人登録!$A$21:$P$50,13,FALSE)) &amp; IF(ISERROR(VLOOKUP(A40,【入力用】個人登録!$A$59:$P$127,13,FALSE)),"",VLOOKUP(A40,【入力用】個人登録!$A$59:$P$127,13,FALSE))</f>
        <v/>
      </c>
      <c r="F40" s="1147"/>
      <c r="G40" s="526" t="str">
        <f>IF(ISERROR(VLOOKUP(A40,【入力用】個人登録!$A$21:$P$50,15,FALSE)),"",VLOOKUP(A40,【入力用】個人登録!$A$21:$P$50,15,FALSE)) &amp; IF(ISERROR(VLOOKUP(A40,【入力用】個人登録!$A$59:$P$127,15,FALSE)),"",VLOOKUP(A40,【入力用】個人登録!$A$59:$P$127,15,FALSE))</f>
        <v/>
      </c>
      <c r="H40" s="1017" t="str">
        <f>IF(ISERROR(VLOOKUP(A40,【入力用】個人登録!$A$21:$P$50,5,FALSE)),"",VLOOKUP(A40,【入力用】個人登録!$A$21:$P$50,5,FALSE)) &amp; IF(ISERROR(VLOOKUP(A40,【入力用】個人登録!$A$59:$P$127,5,FALSE)),"",VLOOKUP(A40,【入力用】個人登録!$A$59:$P$127,5,FALSE))</f>
        <v/>
      </c>
      <c r="I40" s="1018"/>
      <c r="J40" s="1019"/>
      <c r="K40" s="1017" t="str">
        <f>IF(ISERROR(VLOOKUP(A40,【入力用】個人登録!$A$21:$P$50,6,FALSE)),"",VLOOKUP(A40,【入力用】個人登録!$A$21:$P$50,6,FALSE)) &amp; IF(ISERROR(VLOOKUP(A40,【入力用】個人登録!$A$59:$P$127,6,FALSE)),"",VLOOKUP(A40,【入力用】個人登録!$A$59:$P$127,6,FALSE))</f>
        <v/>
      </c>
      <c r="L40" s="1018"/>
      <c r="M40" s="1019"/>
      <c r="N40" s="1204" t="str">
        <f>【入力用】東西・全日本インカレ申込書!N40</f>
        <v/>
      </c>
      <c r="O40" s="1205"/>
      <c r="P40" s="1175" t="str">
        <f>IF(ISERROR(VLOOKUP(A40,【入力用】個人登録!$A$21:$P$50,8,FALSE)),"",VLOOKUP(A40,【入力用】個人登録!$A$21:$P$50,8,FALSE)) &amp; IF(ISERROR(VLOOKUP(A40,【入力用】個人登録!$A$59:$P$127,8,FALSE)),"",VLOOKUP(A40,【入力用】個人登録!$A$59:$P$127,8,FALSE))</f>
        <v/>
      </c>
      <c r="Q40" s="1176"/>
      <c r="R40" s="1177"/>
      <c r="S40" s="317" t="str">
        <f>IF(ISERROR(VLOOKUP(A40,【入力用】個人登録!$A$21:$P$50,3,FALSE)),"",VLOOKUP(A40,【入力用】個人登録!$A$21:$P$50,3,FALSE)) &amp; IF(ISERROR(VLOOKUP(A40,【入力用】個人登録!$A$59:$P$127,3,FALSE)),"",VLOOKUP(A40,【入力用】個人登録!$A$59:$P$127,3,FALSE))</f>
        <v/>
      </c>
      <c r="T40" s="1149"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50"/>
      <c r="V40" s="1151"/>
      <c r="W40" s="64"/>
      <c r="AE40" s="67"/>
    </row>
    <row r="41" spans="1:31" s="65" customFormat="1" ht="20.25" customHeight="1">
      <c r="A41" s="465">
        <f>【入力用】東西・全日本インカレ申込書!A41</f>
        <v>0</v>
      </c>
      <c r="B41" s="81">
        <v>28</v>
      </c>
      <c r="C41" s="1033" t="str">
        <f>IF(ISERROR(VLOOKUP(A41,【入力用】個人登録!$A$21:$P$50,2,FALSE)),"",VLOOKUP(A41,【入力用】個人登録!$A$21:$P$50,2,FALSE)) &amp; IF(ISERROR(VLOOKUP(A41,【入力用】個人登録!$A$59:$P$127,2,FALSE)),"",VLOOKUP(A41,【入力用】個人登録!$A$59:$P$127,2,FALSE))</f>
        <v/>
      </c>
      <c r="D41" s="1034"/>
      <c r="E41" s="1146" t="str">
        <f>IF(ISERROR(VLOOKUP(A41,【入力用】個人登録!$A$21:$P$50,13,FALSE)),"",VLOOKUP(A41,【入力用】個人登録!$A$21:$P$50,13,FALSE)) &amp; IF(ISERROR(VLOOKUP(A41,【入力用】個人登録!$A$59:$P$127,13,FALSE)),"",VLOOKUP(A41,【入力用】個人登録!$A$59:$P$127,13,FALSE))</f>
        <v/>
      </c>
      <c r="F41" s="1147"/>
      <c r="G41" s="526" t="str">
        <f>IF(ISERROR(VLOOKUP(A41,【入力用】個人登録!$A$21:$P$50,15,FALSE)),"",VLOOKUP(A41,【入力用】個人登録!$A$21:$P$50,15,FALSE)) &amp; IF(ISERROR(VLOOKUP(A41,【入力用】個人登録!$A$59:$P$127,15,FALSE)),"",VLOOKUP(A41,【入力用】個人登録!$A$59:$P$127,15,FALSE))</f>
        <v/>
      </c>
      <c r="H41" s="1017" t="str">
        <f>IF(ISERROR(VLOOKUP(A41,【入力用】個人登録!$A$21:$P$50,5,FALSE)),"",VLOOKUP(A41,【入力用】個人登録!$A$21:$P$50,5,FALSE)) &amp; IF(ISERROR(VLOOKUP(A41,【入力用】個人登録!$A$59:$P$127,5,FALSE)),"",VLOOKUP(A41,【入力用】個人登録!$A$59:$P$127,5,FALSE))</f>
        <v/>
      </c>
      <c r="I41" s="1018"/>
      <c r="J41" s="1019"/>
      <c r="K41" s="1017" t="str">
        <f>IF(ISERROR(VLOOKUP(A41,【入力用】個人登録!$A$21:$P$50,6,FALSE)),"",VLOOKUP(A41,【入力用】個人登録!$A$21:$P$50,6,FALSE)) &amp; IF(ISERROR(VLOOKUP(A41,【入力用】個人登録!$A$59:$P$127,6,FALSE)),"",VLOOKUP(A41,【入力用】個人登録!$A$59:$P$127,6,FALSE))</f>
        <v/>
      </c>
      <c r="L41" s="1018"/>
      <c r="M41" s="1019"/>
      <c r="N41" s="1204" t="str">
        <f>【入力用】東西・全日本インカレ申込書!N41</f>
        <v/>
      </c>
      <c r="O41" s="1205"/>
      <c r="P41" s="1175" t="str">
        <f>IF(ISERROR(VLOOKUP(A41,【入力用】個人登録!$A$21:$P$50,8,FALSE)),"",VLOOKUP(A41,【入力用】個人登録!$A$21:$P$50,8,FALSE)) &amp; IF(ISERROR(VLOOKUP(A41,【入力用】個人登録!$A$59:$P$127,8,FALSE)),"",VLOOKUP(A41,【入力用】個人登録!$A$59:$P$127,8,FALSE))</f>
        <v/>
      </c>
      <c r="Q41" s="1176"/>
      <c r="R41" s="1177"/>
      <c r="S41" s="317" t="str">
        <f>IF(ISERROR(VLOOKUP(A41,【入力用】個人登録!$A$21:$P$50,3,FALSE)),"",VLOOKUP(A41,【入力用】個人登録!$A$21:$P$50,3,FALSE)) &amp; IF(ISERROR(VLOOKUP(A41,【入力用】個人登録!$A$59:$P$127,3,FALSE)),"",VLOOKUP(A41,【入力用】個人登録!$A$59:$P$127,3,FALSE))</f>
        <v/>
      </c>
      <c r="T41" s="1149"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50"/>
      <c r="V41" s="1151"/>
      <c r="W41" s="64"/>
      <c r="AE41" s="67"/>
    </row>
    <row r="42" spans="1:31" s="65" customFormat="1" ht="20.25" customHeight="1">
      <c r="A42" s="465">
        <f>【入力用】東西・全日本インカレ申込書!A42</f>
        <v>0</v>
      </c>
      <c r="B42" s="81">
        <v>29</v>
      </c>
      <c r="C42" s="1033" t="str">
        <f>IF(ISERROR(VLOOKUP(A42,【入力用】個人登録!$A$21:$P$50,2,FALSE)),"",VLOOKUP(A42,【入力用】個人登録!$A$21:$P$50,2,FALSE)) &amp; IF(ISERROR(VLOOKUP(A42,【入力用】個人登録!$A$59:$P$127,2,FALSE)),"",VLOOKUP(A42,【入力用】個人登録!$A$59:$P$127,2,FALSE))</f>
        <v/>
      </c>
      <c r="D42" s="1034"/>
      <c r="E42" s="1146" t="str">
        <f>IF(ISERROR(VLOOKUP(A42,【入力用】個人登録!$A$21:$P$50,13,FALSE)),"",VLOOKUP(A42,【入力用】個人登録!$A$21:$P$50,13,FALSE)) &amp; IF(ISERROR(VLOOKUP(A42,【入力用】個人登録!$A$59:$P$127,13,FALSE)),"",VLOOKUP(A42,【入力用】個人登録!$A$59:$P$127,13,FALSE))</f>
        <v/>
      </c>
      <c r="F42" s="1147"/>
      <c r="G42" s="526" t="str">
        <f>IF(ISERROR(VLOOKUP(A42,【入力用】個人登録!$A$21:$P$50,15,FALSE)),"",VLOOKUP(A42,【入力用】個人登録!$A$21:$P$50,15,FALSE)) &amp; IF(ISERROR(VLOOKUP(A42,【入力用】個人登録!$A$59:$P$127,15,FALSE)),"",VLOOKUP(A42,【入力用】個人登録!$A$59:$P$127,15,FALSE))</f>
        <v/>
      </c>
      <c r="H42" s="1017" t="str">
        <f>IF(ISERROR(VLOOKUP(A42,【入力用】個人登録!$A$21:$P$50,5,FALSE)),"",VLOOKUP(A42,【入力用】個人登録!$A$21:$P$50,5,FALSE)) &amp; IF(ISERROR(VLOOKUP(A42,【入力用】個人登録!$A$59:$P$127,5,FALSE)),"",VLOOKUP(A42,【入力用】個人登録!$A$59:$P$127,5,FALSE))</f>
        <v/>
      </c>
      <c r="I42" s="1018"/>
      <c r="J42" s="1019"/>
      <c r="K42" s="1017" t="str">
        <f>IF(ISERROR(VLOOKUP(A42,【入力用】個人登録!$A$21:$P$50,6,FALSE)),"",VLOOKUP(A42,【入力用】個人登録!$A$21:$P$50,6,FALSE)) &amp; IF(ISERROR(VLOOKUP(A42,【入力用】個人登録!$A$59:$P$127,6,FALSE)),"",VLOOKUP(A42,【入力用】個人登録!$A$59:$P$127,6,FALSE))</f>
        <v/>
      </c>
      <c r="L42" s="1018"/>
      <c r="M42" s="1019"/>
      <c r="N42" s="1204" t="str">
        <f>【入力用】東西・全日本インカレ申込書!N42</f>
        <v/>
      </c>
      <c r="O42" s="1205"/>
      <c r="P42" s="1175" t="str">
        <f>IF(ISERROR(VLOOKUP(A42,【入力用】個人登録!$A$21:$P$50,8,FALSE)),"",VLOOKUP(A42,【入力用】個人登録!$A$21:$P$50,8,FALSE)) &amp; IF(ISERROR(VLOOKUP(A42,【入力用】個人登録!$A$59:$P$127,8,FALSE)),"",VLOOKUP(A42,【入力用】個人登録!$A$59:$P$127,8,FALSE))</f>
        <v/>
      </c>
      <c r="Q42" s="1176"/>
      <c r="R42" s="1177"/>
      <c r="S42" s="317" t="str">
        <f>IF(ISERROR(VLOOKUP(A42,【入力用】個人登録!$A$21:$P$50,3,FALSE)),"",VLOOKUP(A42,【入力用】個人登録!$A$21:$P$50,3,FALSE)) &amp; IF(ISERROR(VLOOKUP(A42,【入力用】個人登録!$A$59:$P$127,3,FALSE)),"",VLOOKUP(A42,【入力用】個人登録!$A$59:$P$127,3,FALSE))</f>
        <v/>
      </c>
      <c r="T42" s="1149"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50"/>
      <c r="V42" s="1151"/>
      <c r="W42" s="64"/>
      <c r="AE42" s="67"/>
    </row>
    <row r="43" spans="1:31" s="65" customFormat="1" ht="20.25" customHeight="1">
      <c r="A43" s="465">
        <f>【入力用】東西・全日本インカレ申込書!A43</f>
        <v>0</v>
      </c>
      <c r="B43" s="82">
        <v>30</v>
      </c>
      <c r="C43" s="1029" t="str">
        <f>IF(ISERROR(VLOOKUP(A43,【入力用】個人登録!$A$21:$P$50,2,FALSE)),"",VLOOKUP(A43,【入力用】個人登録!$A$21:$P$50,2,FALSE)) &amp; IF(ISERROR(VLOOKUP(A43,【入力用】個人登録!$A$59:$P$127,2,FALSE)),"",VLOOKUP(A43,【入力用】個人登録!$A$59:$P$127,2,FALSE))</f>
        <v/>
      </c>
      <c r="D43" s="1030"/>
      <c r="E43" s="1178" t="str">
        <f>IF(ISERROR(VLOOKUP(A43,【入力用】個人登録!$A$21:$P$50,13,FALSE)),"",VLOOKUP(A43,【入力用】個人登録!$A$21:$P$50,13,FALSE)) &amp; IF(ISERROR(VLOOKUP(A43,【入力用】個人登録!$A$59:$P$127,13,FALSE)),"",VLOOKUP(A43,【入力用】個人登録!$A$59:$P$127,13,FALSE))</f>
        <v/>
      </c>
      <c r="F43" s="1179"/>
      <c r="G43" s="527" t="str">
        <f>IF(ISERROR(VLOOKUP(A43,【入力用】個人登録!$A$21:$P$50,15,FALSE)),"",VLOOKUP(A43,【入力用】個人登録!$A$21:$P$50,15,FALSE)) &amp; IF(ISERROR(VLOOKUP(A43,【入力用】個人登録!$A$59:$P$127,15,FALSE)),"",VLOOKUP(A43,【入力用】個人登録!$A$59:$P$127,15,FALSE))</f>
        <v/>
      </c>
      <c r="H43" s="1140" t="str">
        <f>IF(ISERROR(VLOOKUP(A43,【入力用】個人登録!$A$21:$P$50,5,FALSE)),"",VLOOKUP(A43,【入力用】個人登録!$A$21:$P$50,5,FALSE)) &amp; IF(ISERROR(VLOOKUP(A43,【入力用】個人登録!$A$59:$P$127,5,FALSE)),"",VLOOKUP(A43,【入力用】個人登録!$A$59:$P$127,5,FALSE))</f>
        <v/>
      </c>
      <c r="I43" s="1141"/>
      <c r="J43" s="1142"/>
      <c r="K43" s="1140" t="str">
        <f>IF(ISERROR(VLOOKUP(A43,【入力用】個人登録!$A$21:$P$50,6,FALSE)),"",VLOOKUP(A43,【入力用】個人登録!$A$21:$P$50,6,FALSE)) &amp; IF(ISERROR(VLOOKUP(A43,【入力用】個人登録!$A$59:$P$127,6,FALSE)),"",VLOOKUP(A43,【入力用】個人登録!$A$59:$P$127,6,FALSE))</f>
        <v/>
      </c>
      <c r="L43" s="1141"/>
      <c r="M43" s="1142"/>
      <c r="N43" s="1206" t="str">
        <f>【入力用】東西・全日本インカレ申込書!N43</f>
        <v/>
      </c>
      <c r="O43" s="1207"/>
      <c r="P43" s="1180" t="str">
        <f>IF(ISERROR(VLOOKUP(A43,【入力用】個人登録!$A$21:$P$50,8,FALSE)),"",VLOOKUP(A43,【入力用】個人登録!$A$21:$P$50,8,FALSE)) &amp; IF(ISERROR(VLOOKUP(A43,【入力用】個人登録!$A$59:$P$127,8,FALSE)),"",VLOOKUP(A43,【入力用】個人登録!$A$59:$P$127,8,FALSE))</f>
        <v/>
      </c>
      <c r="Q43" s="1181"/>
      <c r="R43" s="1182"/>
      <c r="S43" s="318" t="str">
        <f>IF(ISERROR(VLOOKUP(A43,【入力用】個人登録!$A$21:$P$50,3,FALSE)),"",VLOOKUP(A43,【入力用】個人登録!$A$21:$P$50,3,FALSE)) &amp; IF(ISERROR(VLOOKUP(A43,【入力用】個人登録!$A$59:$P$127,3,FALSE)),"",VLOOKUP(A43,【入力用】個人登録!$A$59:$P$127,3,FALSE))</f>
        <v/>
      </c>
      <c r="T43" s="1183"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84"/>
      <c r="V43" s="1185"/>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c r="W44" s="64"/>
    </row>
    <row r="45" spans="1:31" s="65" customFormat="1" ht="15" customHeight="1">
      <c r="B45" s="1055" t="s">
        <v>96</v>
      </c>
      <c r="C45" s="1055"/>
      <c r="D45" s="1055"/>
      <c r="E45" s="1055"/>
      <c r="F45" s="1055"/>
      <c r="G45" s="1055"/>
      <c r="H45" s="1055"/>
      <c r="I45" s="1055" t="s">
        <v>97</v>
      </c>
      <c r="J45" s="1055"/>
      <c r="K45" s="1055"/>
      <c r="L45" s="1055"/>
      <c r="M45" s="1055" t="s">
        <v>98</v>
      </c>
      <c r="N45" s="1055"/>
      <c r="O45" s="1055"/>
      <c r="P45" s="1055" t="s">
        <v>99</v>
      </c>
      <c r="Q45" s="1055"/>
      <c r="R45" s="1055"/>
      <c r="S45" s="1055" t="s">
        <v>100</v>
      </c>
      <c r="T45" s="1055"/>
      <c r="U45" s="1055"/>
      <c r="V45" s="1055"/>
      <c r="W45" s="64"/>
    </row>
    <row r="46" spans="1:31" s="65" customFormat="1" ht="15" customHeight="1">
      <c r="B46" s="1202">
        <f>【入力用】東西・全日本インカレ申込書!B46</f>
        <v>0</v>
      </c>
      <c r="C46" s="1203"/>
      <c r="D46" s="1203"/>
      <c r="E46" s="1203"/>
      <c r="F46" s="1203"/>
      <c r="G46" s="1203"/>
      <c r="H46" s="1203"/>
      <c r="I46" s="1202">
        <f>【入力用】東西・全日本インカレ申込書!I46</f>
        <v>0</v>
      </c>
      <c r="J46" s="1203"/>
      <c r="K46" s="1203"/>
      <c r="L46" s="1203"/>
      <c r="M46" s="1202">
        <f>【入力用】東西・全日本インカレ申込書!M46</f>
        <v>0</v>
      </c>
      <c r="N46" s="1203"/>
      <c r="O46" s="1203"/>
      <c r="P46" s="1202">
        <f>【入力用】東西・全日本インカレ申込書!P46</f>
        <v>0</v>
      </c>
      <c r="Q46" s="1203"/>
      <c r="R46" s="1203"/>
      <c r="S46" s="1202">
        <f>【入力用】東西・全日本インカレ申込書!S46</f>
        <v>0</v>
      </c>
      <c r="T46" s="1203"/>
      <c r="U46" s="1203"/>
      <c r="V46" s="1203"/>
      <c r="W46" s="466"/>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c r="W47" s="64"/>
    </row>
    <row r="48" spans="1:31" s="65" customFormat="1" ht="21" customHeight="1">
      <c r="B48" s="1055" t="s">
        <v>338</v>
      </c>
      <c r="C48" s="1055"/>
      <c r="D48" s="1161"/>
      <c r="E48" s="467">
        <f>【入力用】東西・全日本インカレ申込書!E48</f>
        <v>0</v>
      </c>
      <c r="F48" s="1003" t="s">
        <v>337</v>
      </c>
      <c r="G48" s="1004"/>
      <c r="H48" s="1004"/>
      <c r="I48" s="1004"/>
      <c r="J48" s="1004"/>
      <c r="K48" s="1170"/>
      <c r="L48" s="468">
        <f>【入力用】東西・全日本インカレ申込書!L48</f>
        <v>0</v>
      </c>
      <c r="M48" s="1003" t="s">
        <v>101</v>
      </c>
      <c r="N48" s="1004"/>
      <c r="O48" s="1004"/>
      <c r="P48" s="1004"/>
      <c r="Q48" s="1004"/>
      <c r="R48" s="1004"/>
      <c r="S48" s="1004"/>
      <c r="T48" s="1004"/>
      <c r="U48" s="1004"/>
      <c r="V48" s="1005"/>
      <c r="W48" s="466"/>
    </row>
    <row r="49" spans="2:23" s="65" customFormat="1" ht="12.75" customHeight="1">
      <c r="B49" s="1067" t="s">
        <v>336</v>
      </c>
      <c r="C49" s="1067"/>
      <c r="D49" s="1161"/>
      <c r="E49" s="1162" t="s">
        <v>102</v>
      </c>
      <c r="F49" s="1162"/>
      <c r="G49" s="1162" t="s">
        <v>335</v>
      </c>
      <c r="H49" s="1162"/>
      <c r="I49" s="1162" t="s">
        <v>334</v>
      </c>
      <c r="J49" s="1162"/>
      <c r="K49" s="1143" t="s">
        <v>340</v>
      </c>
      <c r="L49" s="1144"/>
      <c r="M49" s="1193">
        <f>【入力用】東西・全日本インカレ申込書!M49</f>
        <v>0</v>
      </c>
      <c r="N49" s="1193"/>
      <c r="O49" s="1193"/>
      <c r="P49" s="1193"/>
      <c r="Q49" s="1193"/>
      <c r="R49" s="1193"/>
      <c r="S49" s="1193"/>
      <c r="T49" s="1193"/>
      <c r="U49" s="1193"/>
      <c r="V49" s="1194"/>
    </row>
    <row r="50" spans="2:23" s="65" customFormat="1" ht="24.4" customHeight="1">
      <c r="B50" s="1055"/>
      <c r="C50" s="1055"/>
      <c r="D50" s="1161"/>
      <c r="E50" s="1145"/>
      <c r="F50" s="1145"/>
      <c r="G50" s="1145"/>
      <c r="H50" s="1145"/>
      <c r="I50" s="1145"/>
      <c r="J50" s="1145"/>
      <c r="K50" s="1173"/>
      <c r="L50" s="1174"/>
      <c r="M50" s="1195"/>
      <c r="N50" s="1195"/>
      <c r="O50" s="1195"/>
      <c r="P50" s="1195"/>
      <c r="Q50" s="1195"/>
      <c r="R50" s="1195"/>
      <c r="S50" s="1195"/>
      <c r="T50" s="1195"/>
      <c r="U50" s="1195"/>
      <c r="V50" s="1196"/>
      <c r="W50" s="466"/>
    </row>
    <row r="51" spans="2:23" s="65" customFormat="1" ht="12.75" customHeight="1">
      <c r="B51" s="1067" t="s">
        <v>333</v>
      </c>
      <c r="C51" s="1067"/>
      <c r="D51" s="1161"/>
      <c r="E51" s="1162" t="s">
        <v>102</v>
      </c>
      <c r="F51" s="1162"/>
      <c r="G51" s="1162" t="s">
        <v>335</v>
      </c>
      <c r="H51" s="1162"/>
      <c r="I51" s="1162" t="s">
        <v>334</v>
      </c>
      <c r="J51" s="1162"/>
      <c r="K51" s="1143" t="s">
        <v>340</v>
      </c>
      <c r="L51" s="1144"/>
      <c r="M51" s="1195"/>
      <c r="N51" s="1195"/>
      <c r="O51" s="1195"/>
      <c r="P51" s="1195"/>
      <c r="Q51" s="1195"/>
      <c r="R51" s="1195"/>
      <c r="S51" s="1195"/>
      <c r="T51" s="1195"/>
      <c r="U51" s="1195"/>
      <c r="V51" s="1196"/>
      <c r="W51" s="64"/>
    </row>
    <row r="52" spans="2:23" s="65" customFormat="1" ht="28.5" customHeight="1">
      <c r="B52" s="1055"/>
      <c r="C52" s="1055"/>
      <c r="D52" s="1161"/>
      <c r="E52" s="1199">
        <f>【入力用】東西・全日本インカレ申込書!E52</f>
        <v>0</v>
      </c>
      <c r="F52" s="1199"/>
      <c r="G52" s="1199">
        <f>【入力用】東西・全日本インカレ申込書!G52</f>
        <v>0</v>
      </c>
      <c r="H52" s="1199"/>
      <c r="I52" s="1199">
        <f>【入力用】東西・全日本インカレ申込書!I52</f>
        <v>0</v>
      </c>
      <c r="J52" s="1199"/>
      <c r="K52" s="1200">
        <f>【入力用】東西・全日本インカレ申込書!K52</f>
        <v>0</v>
      </c>
      <c r="L52" s="1201"/>
      <c r="M52" s="1197"/>
      <c r="N52" s="1197"/>
      <c r="O52" s="1197"/>
      <c r="P52" s="1197"/>
      <c r="Q52" s="1197"/>
      <c r="R52" s="1197"/>
      <c r="S52" s="1197"/>
      <c r="T52" s="1197"/>
      <c r="U52" s="1197"/>
      <c r="V52" s="1198"/>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66"/>
      <c r="C68" s="66"/>
      <c r="D68" s="64"/>
      <c r="E68" s="64"/>
      <c r="F68" s="64"/>
      <c r="G68" s="64"/>
      <c r="H68" s="64"/>
      <c r="I68" s="64"/>
      <c r="J68" s="64"/>
      <c r="K68" s="64"/>
      <c r="L68" s="64"/>
      <c r="M68" s="64"/>
      <c r="N68" s="64"/>
      <c r="O68" s="64"/>
      <c r="P68" s="64"/>
      <c r="Q68" s="64"/>
      <c r="R68" s="64"/>
      <c r="S68" s="70"/>
      <c r="T68" s="70"/>
      <c r="U68" s="70"/>
      <c r="V68" s="70"/>
      <c r="W68" s="64"/>
    </row>
    <row r="69" spans="2:23" s="65" customFormat="1" ht="12.75" customHeight="1">
      <c r="B69" s="66"/>
      <c r="C69" s="66"/>
      <c r="D69" s="64"/>
      <c r="E69" s="64"/>
      <c r="F69" s="64"/>
      <c r="G69" s="64"/>
      <c r="H69" s="64"/>
      <c r="I69" s="64"/>
      <c r="J69" s="64"/>
      <c r="K69" s="64"/>
      <c r="L69" s="64"/>
      <c r="M69" s="64"/>
      <c r="N69" s="64"/>
      <c r="O69" s="64"/>
      <c r="P69" s="64"/>
      <c r="Q69" s="64"/>
      <c r="R69" s="64"/>
      <c r="S69" s="70"/>
      <c r="T69" s="70"/>
      <c r="U69" s="70"/>
      <c r="V69" s="70"/>
      <c r="W69" s="64"/>
    </row>
    <row r="70" spans="2:23" s="65" customFormat="1" ht="12.75" customHeight="1">
      <c r="B70" s="66"/>
      <c r="C70" s="66"/>
      <c r="D70" s="64"/>
      <c r="E70" s="64"/>
      <c r="F70" s="64"/>
      <c r="G70" s="64"/>
      <c r="H70" s="64"/>
      <c r="I70" s="64"/>
      <c r="J70" s="64"/>
      <c r="K70" s="64"/>
      <c r="L70" s="64"/>
      <c r="M70" s="64"/>
      <c r="N70" s="64"/>
      <c r="O70" s="64"/>
      <c r="P70" s="64"/>
      <c r="Q70" s="64"/>
      <c r="R70" s="64"/>
      <c r="S70" s="70"/>
      <c r="T70" s="70"/>
      <c r="U70" s="70"/>
      <c r="V70" s="70"/>
      <c r="W70" s="64"/>
    </row>
    <row r="71" spans="2:23" s="65" customFormat="1" ht="12.75" customHeight="1">
      <c r="B71" s="66"/>
      <c r="C71" s="66"/>
      <c r="D71" s="64"/>
      <c r="E71" s="64"/>
      <c r="F71" s="64"/>
      <c r="G71" s="64"/>
      <c r="H71" s="64"/>
      <c r="I71" s="64"/>
      <c r="J71" s="64"/>
      <c r="K71" s="64"/>
      <c r="L71" s="64"/>
      <c r="M71" s="64"/>
      <c r="N71" s="64"/>
      <c r="O71" s="64"/>
      <c r="P71" s="64"/>
      <c r="Q71" s="64"/>
      <c r="R71" s="64"/>
      <c r="S71" s="70"/>
      <c r="T71" s="70"/>
      <c r="U71" s="70"/>
      <c r="V71" s="70"/>
      <c r="W71" s="64"/>
    </row>
    <row r="72" spans="2:23" s="65" customFormat="1" ht="12.75" customHeight="1">
      <c r="B72" s="66"/>
      <c r="C72" s="66"/>
      <c r="D72" s="64"/>
      <c r="E72" s="64"/>
      <c r="F72" s="64"/>
      <c r="G72" s="64"/>
      <c r="H72" s="64"/>
      <c r="I72" s="64"/>
      <c r="J72" s="64"/>
      <c r="K72" s="64"/>
      <c r="L72" s="64"/>
      <c r="M72" s="64"/>
      <c r="N72" s="64"/>
      <c r="O72" s="64"/>
      <c r="P72" s="64"/>
      <c r="Q72" s="64"/>
      <c r="R72" s="64"/>
      <c r="S72" s="70"/>
      <c r="T72" s="70"/>
      <c r="U72" s="70"/>
      <c r="V72" s="70"/>
      <c r="W72" s="64"/>
    </row>
    <row r="73" spans="2:23" s="65" customFormat="1" ht="12.75" customHeight="1">
      <c r="B73" s="66"/>
      <c r="C73" s="66"/>
      <c r="D73" s="64"/>
      <c r="E73" s="64"/>
      <c r="F73" s="64"/>
      <c r="G73" s="64"/>
      <c r="H73" s="64"/>
      <c r="I73" s="64"/>
      <c r="J73" s="64"/>
      <c r="K73" s="64"/>
      <c r="L73" s="64"/>
      <c r="M73" s="64"/>
      <c r="N73" s="64"/>
      <c r="O73" s="64"/>
      <c r="P73" s="64"/>
      <c r="Q73" s="64"/>
      <c r="R73" s="64"/>
      <c r="S73" s="70"/>
      <c r="T73" s="70"/>
      <c r="U73" s="70"/>
      <c r="V73" s="70"/>
      <c r="W73" s="64"/>
    </row>
    <row r="74" spans="2:23" s="65" customFormat="1" ht="12.75" customHeight="1">
      <c r="B74" s="66"/>
      <c r="C74" s="66"/>
      <c r="D74" s="64"/>
      <c r="E74" s="64"/>
      <c r="F74" s="64"/>
      <c r="G74" s="64"/>
      <c r="H74" s="64"/>
      <c r="I74" s="64"/>
      <c r="J74" s="64"/>
      <c r="K74" s="64"/>
      <c r="L74" s="64"/>
      <c r="M74" s="64"/>
      <c r="N74" s="64"/>
      <c r="O74" s="64"/>
      <c r="P74" s="64"/>
      <c r="Q74" s="64"/>
      <c r="R74" s="64"/>
      <c r="S74" s="70"/>
      <c r="T74" s="70"/>
      <c r="U74" s="70"/>
      <c r="V74" s="70"/>
      <c r="W74" s="64"/>
    </row>
    <row r="75" spans="2:23" s="65" customFormat="1" ht="12.75" customHeight="1">
      <c r="B75" s="66"/>
      <c r="C75" s="66"/>
      <c r="D75" s="64"/>
      <c r="E75" s="64"/>
      <c r="F75" s="64"/>
      <c r="G75" s="64"/>
      <c r="H75" s="64"/>
      <c r="I75" s="64"/>
      <c r="J75" s="64"/>
      <c r="K75" s="64"/>
      <c r="L75" s="64"/>
      <c r="M75" s="64"/>
      <c r="N75" s="64"/>
      <c r="O75" s="64"/>
      <c r="P75" s="64"/>
      <c r="Q75" s="64"/>
      <c r="R75" s="64"/>
      <c r="S75" s="70"/>
      <c r="T75" s="70"/>
      <c r="U75" s="70"/>
      <c r="V75" s="70"/>
      <c r="W75" s="64"/>
    </row>
    <row r="76" spans="2:23" s="65" customFormat="1" ht="12.75" customHeight="1">
      <c r="B76" s="71"/>
      <c r="C76" s="71"/>
      <c r="S76" s="72"/>
      <c r="T76" s="72"/>
      <c r="U76" s="72"/>
      <c r="V76" s="72"/>
    </row>
    <row r="77" spans="2:23" s="65" customFormat="1" ht="15.75">
      <c r="B77" s="71"/>
      <c r="C77" s="71"/>
      <c r="S77" s="72"/>
      <c r="T77" s="72"/>
      <c r="U77" s="72"/>
      <c r="V77" s="72"/>
    </row>
    <row r="78" spans="2:23" s="65" customFormat="1" ht="15.75">
      <c r="B78" s="71"/>
      <c r="C78" s="71"/>
      <c r="S78" s="72"/>
      <c r="T78" s="72"/>
      <c r="U78" s="72"/>
      <c r="V78" s="72"/>
    </row>
    <row r="79" spans="2:23" s="65" customFormat="1" ht="15.75">
      <c r="B79" s="71"/>
      <c r="C79" s="71"/>
      <c r="S79" s="72"/>
      <c r="T79" s="72"/>
      <c r="U79" s="72"/>
      <c r="V79" s="72"/>
    </row>
    <row r="80" spans="2:23" s="65" customFormat="1" ht="15.75">
      <c r="B80" s="71"/>
      <c r="C80" s="71"/>
      <c r="S80" s="72"/>
      <c r="T80" s="72"/>
      <c r="U80" s="72"/>
      <c r="V80" s="72"/>
    </row>
    <row r="81" spans="2:22" s="65" customFormat="1" ht="15.75">
      <c r="B81" s="71"/>
      <c r="C81" s="71"/>
      <c r="S81" s="72"/>
      <c r="T81" s="72"/>
      <c r="U81" s="72"/>
      <c r="V81" s="72"/>
    </row>
    <row r="82" spans="2:22" s="65" customFormat="1" ht="15.75">
      <c r="B82" s="71"/>
      <c r="C82" s="71"/>
      <c r="S82" s="72"/>
      <c r="T82" s="72"/>
      <c r="U82" s="72"/>
      <c r="V82" s="72"/>
    </row>
    <row r="83" spans="2:22" s="65" customFormat="1" ht="15.75">
      <c r="B83" s="71"/>
      <c r="C83" s="71"/>
      <c r="S83" s="72"/>
      <c r="T83" s="72"/>
      <c r="U83" s="72"/>
      <c r="V83" s="72"/>
    </row>
    <row r="84" spans="2:22" s="65" customFormat="1" ht="15.75">
      <c r="B84" s="71"/>
      <c r="C84" s="71"/>
      <c r="S84" s="72"/>
      <c r="T84" s="72"/>
      <c r="U84" s="72"/>
      <c r="V84" s="72"/>
    </row>
    <row r="85" spans="2:22" s="65" customFormat="1" ht="15.75">
      <c r="B85" s="71"/>
      <c r="C85" s="71"/>
      <c r="S85" s="72"/>
      <c r="T85" s="72"/>
      <c r="U85" s="72"/>
      <c r="V85" s="72"/>
    </row>
    <row r="86" spans="2:22" s="65" customFormat="1" ht="15.75">
      <c r="B86" s="71"/>
      <c r="C86" s="71"/>
      <c r="S86" s="72"/>
      <c r="T86" s="72"/>
      <c r="U86" s="72"/>
      <c r="V86" s="72"/>
    </row>
    <row r="87" spans="2:22" s="65" customFormat="1" ht="15.75">
      <c r="B87" s="71"/>
      <c r="C87" s="71"/>
      <c r="S87" s="72"/>
      <c r="T87" s="72"/>
      <c r="U87" s="72"/>
      <c r="V87" s="72"/>
    </row>
    <row r="88" spans="2:22" s="65" customFormat="1" ht="15.75">
      <c r="B88" s="71"/>
      <c r="C88" s="71"/>
      <c r="S88" s="72"/>
      <c r="T88" s="72"/>
      <c r="U88" s="72"/>
      <c r="V88" s="72"/>
    </row>
    <row r="89" spans="2:22" s="65" customFormat="1" ht="15.75">
      <c r="B89" s="71"/>
      <c r="C89" s="71"/>
    </row>
    <row r="90" spans="2:22" s="65" customFormat="1" ht="15.75">
      <c r="B90" s="71"/>
      <c r="C90" s="71"/>
    </row>
    <row r="91" spans="2:22" s="65" customFormat="1" ht="15.75">
      <c r="B91" s="71"/>
      <c r="C91" s="71"/>
    </row>
    <row r="92" spans="2:22" s="65" customFormat="1" ht="15.75">
      <c r="B92" s="71"/>
      <c r="C92" s="71"/>
    </row>
    <row r="93" spans="2:22" s="65" customFormat="1" ht="15.75">
      <c r="B93" s="71"/>
      <c r="C93" s="71"/>
    </row>
    <row r="94" spans="2:22" s="65" customFormat="1" ht="15.75">
      <c r="B94" s="71"/>
      <c r="C94" s="71"/>
    </row>
    <row r="95" spans="2:22" s="65" customFormat="1" ht="15.75">
      <c r="B95" s="71"/>
      <c r="C95" s="71"/>
    </row>
    <row r="96" spans="2:22"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s="65" customFormat="1" ht="15.75">
      <c r="B106" s="71"/>
      <c r="C106" s="71"/>
    </row>
    <row r="107" spans="2:3" s="65" customFormat="1" ht="15.75">
      <c r="B107" s="71"/>
      <c r="C107" s="71"/>
    </row>
    <row r="108" spans="2:3" s="65" customFormat="1" ht="15.75">
      <c r="B108" s="71"/>
      <c r="C108" s="71"/>
    </row>
    <row r="109" spans="2:3" s="65" customFormat="1" ht="15.75">
      <c r="B109" s="71"/>
      <c r="C109" s="71"/>
    </row>
    <row r="110" spans="2:3" s="65" customFormat="1" ht="15.75">
      <c r="B110" s="71"/>
      <c r="C110" s="71"/>
    </row>
    <row r="111" spans="2:3" s="65" customFormat="1" ht="15.75">
      <c r="B111" s="71"/>
      <c r="C111" s="71"/>
    </row>
    <row r="112" spans="2:3" s="65" customFormat="1" ht="15.75">
      <c r="B112" s="71"/>
      <c r="C112" s="71"/>
    </row>
    <row r="113" spans="2:3" s="65" customFormat="1" ht="15.7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sheetProtection algorithmName="SHA-512" hashValue="zW6lTmX8sGatrMHsUIhgnFMVov0wOfavVDYJtAud+BDcZmDAmy4T4BSktA6vJIDMXVecfV1xo8bS2RFO4uCNew==" saltValue="SWeBPIN5Y3b24Qnl/gSKQQ==" spinCount="100000" sheet="1" selectLockedCells="1"/>
  <dataConsolidate/>
  <mergeCells count="288">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B45:H45"/>
    <mergeCell ref="I45:L45"/>
    <mergeCell ref="M45:O45"/>
    <mergeCell ref="P45:R45"/>
    <mergeCell ref="S45:V45"/>
    <mergeCell ref="B46:H46"/>
    <mergeCell ref="I46:L46"/>
    <mergeCell ref="M46:O46"/>
    <mergeCell ref="P46:R46"/>
    <mergeCell ref="S46:V46"/>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R7:T7"/>
    <mergeCell ref="U7:V7"/>
    <mergeCell ref="L9:N9"/>
    <mergeCell ref="O9:Q9"/>
    <mergeCell ref="R9:T9"/>
    <mergeCell ref="U9:V9"/>
    <mergeCell ref="J8:K8"/>
    <mergeCell ref="L8:N8"/>
    <mergeCell ref="O8:Q8"/>
    <mergeCell ref="R8:T8"/>
    <mergeCell ref="U8:V8"/>
    <mergeCell ref="J9:K9"/>
    <mergeCell ref="H13:J13"/>
    <mergeCell ref="K13:M13"/>
    <mergeCell ref="N13:O13"/>
    <mergeCell ref="P13:R13"/>
    <mergeCell ref="T13:V13"/>
    <mergeCell ref="B11:V11"/>
    <mergeCell ref="C13:D13"/>
    <mergeCell ref="E13:F13"/>
    <mergeCell ref="B9:D9"/>
    <mergeCell ref="F9:I9"/>
  </mergeCells>
  <phoneticPr fontId="5"/>
  <conditionalFormatting sqref="A14:C43 E14:H43 K14:K43 P14:V43">
    <cfRule type="expression" dxfId="16" priority="1">
      <formula>$AE14="1"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Normal="100" workbookViewId="0">
      <selection activeCell="D15" sqref="D15"/>
    </sheetView>
  </sheetViews>
  <sheetFormatPr defaultColWidth="9" defaultRowHeight="13.5"/>
  <cols>
    <col min="1" max="1" width="10.625" customWidth="1"/>
    <col min="2" max="2" width="4.125" customWidth="1"/>
    <col min="3" max="3" width="10.625" customWidth="1"/>
    <col min="4" max="4" width="4.125" customWidth="1"/>
    <col min="5" max="5" width="10.625" customWidth="1"/>
    <col min="6" max="6" width="4.125" customWidth="1"/>
    <col min="7" max="7" width="10.625" customWidth="1"/>
    <col min="8" max="8" width="4.125" customWidth="1"/>
    <col min="9" max="9" width="10.625" customWidth="1"/>
    <col min="10" max="10" width="4.125" customWidth="1"/>
    <col min="11" max="11" width="10.625" customWidth="1"/>
  </cols>
  <sheetData>
    <row r="1" spans="1:17" ht="37.5" customHeight="1">
      <c r="B1" s="1210"/>
      <c r="C1" s="1210"/>
      <c r="D1" s="1210"/>
      <c r="E1" s="1210"/>
      <c r="F1" s="1210"/>
      <c r="G1" s="1210"/>
      <c r="H1" s="304"/>
      <c r="I1" s="1209">
        <v>0</v>
      </c>
      <c r="J1" s="1209"/>
      <c r="K1" s="1209"/>
    </row>
    <row r="2" spans="1:17" ht="14.25" customHeight="1">
      <c r="A2" s="305"/>
      <c r="B2" s="305"/>
      <c r="C2" s="305"/>
      <c r="D2" s="305"/>
      <c r="E2" s="305"/>
      <c r="F2" s="305"/>
      <c r="G2" s="305"/>
      <c r="H2" s="305"/>
      <c r="I2" s="306"/>
      <c r="J2" s="305"/>
      <c r="K2" s="305"/>
    </row>
    <row r="3" spans="1:17" ht="85.15" customHeight="1">
      <c r="A3" s="307"/>
      <c r="C3" s="315"/>
      <c r="D3" s="308"/>
      <c r="E3" s="315"/>
      <c r="F3" s="309"/>
      <c r="G3" s="315"/>
      <c r="H3" s="309"/>
      <c r="I3" s="315"/>
      <c r="J3" s="309"/>
      <c r="K3" s="315"/>
      <c r="M3" s="53" t="s">
        <v>476</v>
      </c>
      <c r="O3" s="310"/>
      <c r="P3" s="310"/>
      <c r="Q3" s="310"/>
    </row>
    <row r="4" spans="1:17" ht="15" customHeight="1">
      <c r="A4" s="311" t="s">
        <v>214</v>
      </c>
      <c r="B4" s="312"/>
      <c r="C4" s="311" t="s">
        <v>354</v>
      </c>
      <c r="D4" s="312"/>
      <c r="E4" s="311" t="s">
        <v>353</v>
      </c>
      <c r="F4" s="312"/>
      <c r="G4" s="311" t="s">
        <v>352</v>
      </c>
      <c r="H4" s="312"/>
      <c r="I4" s="311" t="s">
        <v>216</v>
      </c>
      <c r="J4" s="312"/>
      <c r="K4" s="311" t="s">
        <v>64</v>
      </c>
      <c r="M4" s="310"/>
      <c r="N4" s="310"/>
      <c r="O4" s="310"/>
      <c r="P4" s="310"/>
      <c r="Q4" s="310"/>
    </row>
    <row r="5" spans="1:17" ht="15" customHeight="1">
      <c r="A5" s="313">
        <f>【入力用】東西・全日本インカレ申込書!F6</f>
        <v>0</v>
      </c>
      <c r="B5" s="314"/>
      <c r="C5" s="313">
        <f>【入力用】東西・全日本インカレ申込書!F7</f>
        <v>0</v>
      </c>
      <c r="D5" s="314"/>
      <c r="E5" s="313">
        <f>【入力用】東西・全日本インカレ申込書!F8</f>
        <v>0</v>
      </c>
      <c r="F5" s="314"/>
      <c r="G5" s="313">
        <f>【入力用】東西・全日本インカレ申込書!F9</f>
        <v>0</v>
      </c>
      <c r="H5" s="314"/>
      <c r="I5" s="313">
        <f>【入力用】東西・全日本インカレ申込書!O6</f>
        <v>0</v>
      </c>
      <c r="J5" s="314"/>
      <c r="K5" s="313">
        <f>【入力用】東西・全日本インカレ申込書!O7</f>
        <v>0</v>
      </c>
      <c r="M5" s="310"/>
      <c r="N5" s="310"/>
      <c r="O5" s="310"/>
      <c r="P5" s="310"/>
      <c r="Q5" s="310"/>
    </row>
    <row r="6" spans="1:17" ht="8.25" customHeight="1">
      <c r="A6" s="308"/>
      <c r="B6" s="308"/>
      <c r="C6" s="308"/>
      <c r="D6" s="308"/>
      <c r="E6" s="308"/>
      <c r="F6" s="308"/>
      <c r="G6" s="308"/>
      <c r="H6" s="308"/>
      <c r="I6" s="308"/>
      <c r="J6" s="308"/>
      <c r="K6" s="308"/>
      <c r="M6" s="310"/>
      <c r="N6" s="310"/>
      <c r="O6" s="310"/>
      <c r="P6" s="310"/>
      <c r="Q6" s="310"/>
    </row>
    <row r="7" spans="1:17" ht="85.15" customHeight="1">
      <c r="A7" s="315"/>
      <c r="B7" s="309"/>
      <c r="C7" s="315"/>
      <c r="D7" s="309"/>
      <c r="E7" s="315"/>
      <c r="F7" s="309"/>
      <c r="G7" s="315"/>
      <c r="H7" s="309"/>
      <c r="I7" s="315"/>
      <c r="J7" s="309"/>
      <c r="K7" s="315"/>
      <c r="M7" s="310"/>
      <c r="N7" s="310"/>
      <c r="O7" s="310"/>
      <c r="P7" s="310"/>
      <c r="Q7" s="310"/>
    </row>
    <row r="8" spans="1:17" ht="15" customHeight="1">
      <c r="A8" s="311" t="str">
        <f>【入力用】東西・全日本インカレ申込書!C14</f>
        <v/>
      </c>
      <c r="B8" s="312"/>
      <c r="C8" s="311" t="str">
        <f>【入力用】東西・全日本インカレ申込書!C15</f>
        <v/>
      </c>
      <c r="D8" s="312"/>
      <c r="E8" s="311" t="str">
        <f>【入力用】東西・全日本インカレ申込書!C16</f>
        <v/>
      </c>
      <c r="F8" s="312"/>
      <c r="G8" s="311" t="str">
        <f>【入力用】東西・全日本インカレ申込書!C17</f>
        <v/>
      </c>
      <c r="H8" s="312"/>
      <c r="I8" s="311" t="str">
        <f>【入力用】東西・全日本インカレ申込書!C18</f>
        <v/>
      </c>
      <c r="J8" s="312"/>
      <c r="K8" s="311" t="str">
        <f>【入力用】東西・全日本インカレ申込書!C19</f>
        <v/>
      </c>
    </row>
    <row r="9" spans="1:17" ht="15" customHeight="1">
      <c r="A9" s="313" t="str">
        <f>【入力用】東西・全日本インカレ申込書!H14</f>
        <v/>
      </c>
      <c r="B9" s="314"/>
      <c r="C9" s="313" t="str">
        <f>【入力用】東西・全日本インカレ申込書!H15</f>
        <v/>
      </c>
      <c r="D9" s="314"/>
      <c r="E9" s="313" t="str">
        <f>【入力用】東西・全日本インカレ申込書!H16</f>
        <v/>
      </c>
      <c r="F9" s="314"/>
      <c r="G9" s="313" t="str">
        <f>【入力用】東西・全日本インカレ申込書!H17</f>
        <v/>
      </c>
      <c r="H9" s="314"/>
      <c r="I9" s="313" t="str">
        <f>【入力用】東西・全日本インカレ申込書!H18</f>
        <v/>
      </c>
      <c r="J9" s="314"/>
      <c r="K9" s="313" t="str">
        <f>【入力用】東西・全日本インカレ申込書!H19</f>
        <v/>
      </c>
    </row>
    <row r="10" spans="1:17" ht="8.25" customHeight="1">
      <c r="A10" s="308"/>
      <c r="B10" s="308"/>
      <c r="C10" s="308"/>
      <c r="D10" s="308"/>
      <c r="E10" s="308"/>
      <c r="F10" s="308"/>
      <c r="G10" s="308"/>
      <c r="H10" s="308"/>
      <c r="I10" s="308"/>
      <c r="J10" s="308"/>
      <c r="K10" s="308"/>
    </row>
    <row r="11" spans="1:17" ht="85.15" customHeight="1">
      <c r="A11" s="315"/>
      <c r="B11" s="309"/>
      <c r="C11" s="315"/>
      <c r="D11" s="309"/>
      <c r="E11" s="315"/>
      <c r="F11" s="309"/>
      <c r="G11" s="315"/>
      <c r="H11" s="309"/>
      <c r="I11" s="315"/>
      <c r="J11" s="309"/>
      <c r="K11" s="315"/>
    </row>
    <row r="12" spans="1:17" ht="15" customHeight="1">
      <c r="A12" s="311" t="str">
        <f>【入力用】東西・全日本インカレ申込書!C20</f>
        <v/>
      </c>
      <c r="B12" s="312"/>
      <c r="C12" s="311" t="str">
        <f>【入力用】東西・全日本インカレ申込書!C21</f>
        <v/>
      </c>
      <c r="D12" s="312"/>
      <c r="E12" s="311" t="str">
        <f>【入力用】東西・全日本インカレ申込書!C22</f>
        <v/>
      </c>
      <c r="F12" s="312"/>
      <c r="G12" s="311" t="str">
        <f>【入力用】東西・全日本インカレ申込書!C23</f>
        <v/>
      </c>
      <c r="H12" s="312"/>
      <c r="I12" s="311" t="str">
        <f>【入力用】東西・全日本インカレ申込書!C24</f>
        <v/>
      </c>
      <c r="J12" s="312"/>
      <c r="K12" s="311" t="str">
        <f>【入力用】東西・全日本インカレ申込書!C25</f>
        <v/>
      </c>
    </row>
    <row r="13" spans="1:17" ht="15" customHeight="1">
      <c r="A13" s="313" t="str">
        <f>【入力用】東西・全日本インカレ申込書!H20</f>
        <v/>
      </c>
      <c r="B13" s="314"/>
      <c r="C13" s="313" t="str">
        <f>【入力用】東西・全日本インカレ申込書!H21</f>
        <v/>
      </c>
      <c r="D13" s="314"/>
      <c r="E13" s="313" t="str">
        <f>【入力用】東西・全日本インカレ申込書!H22</f>
        <v/>
      </c>
      <c r="F13" s="314"/>
      <c r="G13" s="313" t="str">
        <f>【入力用】東西・全日本インカレ申込書!H23</f>
        <v/>
      </c>
      <c r="H13" s="314"/>
      <c r="I13" s="313" t="str">
        <f>【入力用】東西・全日本インカレ申込書!H24</f>
        <v/>
      </c>
      <c r="J13" s="314"/>
      <c r="K13" s="313" t="str">
        <f>【入力用】東西・全日本インカレ申込書!H25</f>
        <v/>
      </c>
    </row>
    <row r="14" spans="1:17" ht="8.25" customHeight="1">
      <c r="A14" s="308"/>
      <c r="B14" s="308"/>
      <c r="C14" s="308"/>
      <c r="D14" s="308"/>
      <c r="E14" s="308"/>
      <c r="F14" s="308"/>
      <c r="G14" s="308"/>
      <c r="H14" s="308"/>
      <c r="I14" s="308"/>
      <c r="J14" s="308"/>
      <c r="K14" s="308"/>
    </row>
    <row r="15" spans="1:17" ht="85.15" customHeight="1">
      <c r="A15" s="315"/>
      <c r="B15" s="309"/>
      <c r="C15" s="315"/>
      <c r="D15" s="309"/>
      <c r="E15" s="315"/>
      <c r="F15" s="309"/>
      <c r="G15" s="315"/>
      <c r="H15" s="309"/>
      <c r="I15" s="315"/>
      <c r="J15" s="309"/>
      <c r="K15" s="315"/>
    </row>
    <row r="16" spans="1:17" ht="15" customHeight="1">
      <c r="A16" s="311" t="str">
        <f>【入力用】東西・全日本インカレ申込書!C26</f>
        <v/>
      </c>
      <c r="B16" s="312"/>
      <c r="C16" s="311" t="str">
        <f>【入力用】東西・全日本インカレ申込書!C27</f>
        <v/>
      </c>
      <c r="D16" s="312"/>
      <c r="E16" s="311" t="str">
        <f>【入力用】東西・全日本インカレ申込書!C28</f>
        <v/>
      </c>
      <c r="F16" s="312"/>
      <c r="G16" s="311" t="str">
        <f>【入力用】東西・全日本インカレ申込書!C29</f>
        <v/>
      </c>
      <c r="H16" s="312"/>
      <c r="I16" s="311" t="str">
        <f>【入力用】東西・全日本インカレ申込書!C30</f>
        <v/>
      </c>
      <c r="J16" s="312"/>
      <c r="K16" s="311" t="str">
        <f>【入力用】東西・全日本インカレ申込書!C31</f>
        <v/>
      </c>
    </row>
    <row r="17" spans="1:11" ht="15" customHeight="1">
      <c r="A17" s="313" t="str">
        <f>【入力用】東西・全日本インカレ申込書!H26</f>
        <v/>
      </c>
      <c r="B17" s="314"/>
      <c r="C17" s="313" t="str">
        <f>【入力用】東西・全日本インカレ申込書!H27</f>
        <v/>
      </c>
      <c r="D17" s="314"/>
      <c r="E17" s="313" t="str">
        <f>【入力用】東西・全日本インカレ申込書!H28</f>
        <v/>
      </c>
      <c r="F17" s="314"/>
      <c r="G17" s="313" t="str">
        <f>【入力用】東西・全日本インカレ申込書!H29</f>
        <v/>
      </c>
      <c r="H17" s="314"/>
      <c r="I17" s="313" t="str">
        <f>【入力用】東西・全日本インカレ申込書!H30</f>
        <v/>
      </c>
      <c r="J17" s="314"/>
      <c r="K17" s="313" t="str">
        <f>【入力用】東西・全日本インカレ申込書!H31</f>
        <v/>
      </c>
    </row>
    <row r="18" spans="1:11" ht="8.25" customHeight="1">
      <c r="A18" s="308"/>
      <c r="B18" s="308"/>
      <c r="C18" s="308"/>
      <c r="D18" s="308"/>
      <c r="E18" s="308"/>
      <c r="F18" s="308"/>
      <c r="G18" s="308"/>
      <c r="H18" s="308"/>
      <c r="I18" s="308"/>
      <c r="J18" s="308"/>
      <c r="K18" s="308"/>
    </row>
    <row r="19" spans="1:11" ht="85.15" customHeight="1">
      <c r="A19" s="315"/>
      <c r="B19" s="309"/>
      <c r="C19" s="315"/>
      <c r="D19" s="309"/>
      <c r="E19" s="315"/>
      <c r="F19" s="309"/>
      <c r="G19" s="315"/>
      <c r="H19" s="309"/>
      <c r="I19" s="315"/>
      <c r="J19" s="309"/>
      <c r="K19" s="315"/>
    </row>
    <row r="20" spans="1:11" ht="15" customHeight="1">
      <c r="A20" s="311" t="str">
        <f>【入力用】東西・全日本インカレ申込書!C32</f>
        <v/>
      </c>
      <c r="B20" s="312"/>
      <c r="C20" s="311" t="str">
        <f>【入力用】東西・全日本インカレ申込書!C33</f>
        <v/>
      </c>
      <c r="D20" s="312"/>
      <c r="E20" s="311" t="str">
        <f>【入力用】東西・全日本インカレ申込書!C34</f>
        <v/>
      </c>
      <c r="F20" s="312"/>
      <c r="G20" s="311" t="str">
        <f>【入力用】東西・全日本インカレ申込書!C35</f>
        <v/>
      </c>
      <c r="H20" s="312"/>
      <c r="I20" s="311" t="str">
        <f>【入力用】東西・全日本インカレ申込書!C36</f>
        <v/>
      </c>
      <c r="J20" s="312"/>
      <c r="K20" s="311" t="str">
        <f>【入力用】東西・全日本インカレ申込書!C37</f>
        <v/>
      </c>
    </row>
    <row r="21" spans="1:11" ht="15" customHeight="1">
      <c r="A21" s="313" t="str">
        <f>【入力用】東西・全日本インカレ申込書!H32</f>
        <v/>
      </c>
      <c r="B21" s="314"/>
      <c r="C21" s="313" t="str">
        <f>【入力用】東西・全日本インカレ申込書!H33</f>
        <v/>
      </c>
      <c r="D21" s="314"/>
      <c r="E21" s="313" t="str">
        <f>【入力用】東西・全日本インカレ申込書!H34</f>
        <v/>
      </c>
      <c r="F21" s="314"/>
      <c r="G21" s="313" t="str">
        <f>【入力用】東西・全日本インカレ申込書!H35</f>
        <v/>
      </c>
      <c r="H21" s="314"/>
      <c r="I21" s="313" t="str">
        <f>【入力用】東西・全日本インカレ申込書!H36</f>
        <v/>
      </c>
      <c r="J21" s="314"/>
      <c r="K21" s="313" t="str">
        <f>【入力用】東西・全日本インカレ申込書!H37</f>
        <v/>
      </c>
    </row>
    <row r="22" spans="1:11" ht="8.65" customHeight="1">
      <c r="A22" s="308"/>
      <c r="B22" s="308"/>
      <c r="C22" s="308"/>
      <c r="D22" s="308"/>
      <c r="E22" s="308"/>
      <c r="F22" s="308"/>
      <c r="G22" s="308"/>
      <c r="H22" s="308"/>
      <c r="I22" s="308"/>
      <c r="J22" s="308"/>
      <c r="K22" s="308"/>
    </row>
    <row r="23" spans="1:11" ht="85.15" customHeight="1">
      <c r="A23" s="315"/>
      <c r="B23" s="309"/>
      <c r="C23" s="315"/>
      <c r="D23" s="309"/>
      <c r="E23" s="315"/>
      <c r="F23" s="309"/>
      <c r="G23" s="315"/>
      <c r="H23" s="309"/>
      <c r="I23" s="315"/>
      <c r="J23" s="309"/>
      <c r="K23" s="315"/>
    </row>
    <row r="24" spans="1:11" ht="15" customHeight="1">
      <c r="A24" s="311" t="str">
        <f>【入力用】東西・全日本インカレ申込書!C38</f>
        <v/>
      </c>
      <c r="B24" s="312"/>
      <c r="C24" s="311" t="str">
        <f>【入力用】東西・全日本インカレ申込書!C39</f>
        <v/>
      </c>
      <c r="D24" s="312"/>
      <c r="E24" s="311" t="str">
        <f>【入力用】東西・全日本インカレ申込書!C40</f>
        <v/>
      </c>
      <c r="F24" s="312"/>
      <c r="G24" s="311" t="str">
        <f>【入力用】東西・全日本インカレ申込書!C41</f>
        <v/>
      </c>
      <c r="H24" s="312"/>
      <c r="I24" s="311" t="str">
        <f>【入力用】東西・全日本インカレ申込書!C42</f>
        <v/>
      </c>
      <c r="J24" s="312"/>
      <c r="K24" s="311" t="str">
        <f>【入力用】東西・全日本インカレ申込書!C43</f>
        <v/>
      </c>
    </row>
    <row r="25" spans="1:11" ht="15" customHeight="1">
      <c r="A25" s="313" t="str">
        <f>【入力用】東西・全日本インカレ申込書!H38</f>
        <v/>
      </c>
      <c r="B25" s="314"/>
      <c r="C25" s="313" t="str">
        <f>【入力用】東西・全日本インカレ申込書!H39</f>
        <v/>
      </c>
      <c r="D25" s="314"/>
      <c r="E25" s="313" t="str">
        <f>【入力用】東西・全日本インカレ申込書!H40</f>
        <v/>
      </c>
      <c r="F25" s="314"/>
      <c r="G25" s="313" t="str">
        <f>【入力用】東西・全日本インカレ申込書!H41</f>
        <v/>
      </c>
      <c r="H25" s="314"/>
      <c r="I25" s="313" t="str">
        <f>【入力用】東西・全日本インカレ申込書!H42</f>
        <v/>
      </c>
      <c r="J25" s="314"/>
      <c r="K25" s="313" t="str">
        <f>【入力用】東西・全日本インカレ申込書!H43</f>
        <v/>
      </c>
    </row>
  </sheetData>
  <sheetProtection algorithmName="SHA-512" hashValue="RpERkOIfyqo8AFwdiV7pldyDzIMuNBBmoxzHYOCc1ZozMMdhAHiawreZ6FYeILv9unXauU/zxPWT6GuDGbWY8w==" saltValue="TJERd7Zm2Im8ImKNFkuyhQ=="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dimension ref="A1"/>
  <sheetViews>
    <sheetView workbookViewId="0">
      <selection activeCell="A2" sqref="A2"/>
    </sheetView>
  </sheetViews>
  <sheetFormatPr defaultColWidth="11.5" defaultRowHeight="13.5"/>
  <sheetData/>
  <phoneticPr fontId="5"/>
  <pageMargins left="0.7" right="0.7" top="0.75" bottom="0.75" header="0.3" footer="0.3"/>
  <pageSetup paperSize="9"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12">
    <tabColor rgb="FF92D050"/>
    <pageSetUpPr fitToPage="1"/>
  </sheetPr>
  <dimension ref="A1:O41"/>
  <sheetViews>
    <sheetView topLeftCell="A14" zoomScaleNormal="100" workbookViewId="0">
      <selection sqref="A1:H1"/>
    </sheetView>
  </sheetViews>
  <sheetFormatPr defaultColWidth="13" defaultRowHeight="13.5"/>
  <cols>
    <col min="1" max="2" width="12.75" customWidth="1"/>
    <col min="3" max="3" width="4.625" customWidth="1"/>
    <col min="4" max="4" width="11.625" customWidth="1"/>
    <col min="5" max="5" width="8.5" customWidth="1"/>
    <col min="6" max="6" width="10.5" customWidth="1"/>
    <col min="7" max="7" width="13.375" customWidth="1"/>
    <col min="8" max="8" width="21.75" customWidth="1"/>
  </cols>
  <sheetData>
    <row r="1" spans="1:15" ht="21" customHeight="1">
      <c r="A1" s="1211"/>
      <c r="B1" s="1211"/>
      <c r="C1" s="1211"/>
      <c r="D1" s="1211"/>
      <c r="E1" s="1211"/>
      <c r="F1" s="1211"/>
      <c r="G1" s="1211"/>
      <c r="H1" s="1211"/>
      <c r="I1" s="151" t="s">
        <v>621</v>
      </c>
    </row>
    <row r="2" spans="1:15" ht="21" customHeight="1">
      <c r="A2" s="51"/>
      <c r="B2" s="51"/>
      <c r="C2" s="51"/>
      <c r="D2" s="51"/>
      <c r="E2" s="51"/>
      <c r="F2" s="51"/>
      <c r="G2" s="51"/>
      <c r="H2" s="51"/>
      <c r="L2" t="s">
        <v>776</v>
      </c>
      <c r="O2" t="s">
        <v>588</v>
      </c>
    </row>
    <row r="3" spans="1:15" ht="21" customHeight="1">
      <c r="A3" s="50"/>
      <c r="B3" s="50"/>
      <c r="C3" s="52"/>
      <c r="D3" s="52"/>
      <c r="E3" s="52"/>
      <c r="F3" s="1218"/>
      <c r="G3" s="1218"/>
      <c r="H3" s="1218"/>
      <c r="I3" s="151" t="s">
        <v>616</v>
      </c>
      <c r="L3" t="s">
        <v>777</v>
      </c>
      <c r="O3" t="s">
        <v>749</v>
      </c>
    </row>
    <row r="4" spans="1:15" ht="21" customHeight="1" thickBot="1">
      <c r="A4" s="50"/>
      <c r="B4" s="50"/>
      <c r="C4" s="52"/>
      <c r="D4" s="52"/>
      <c r="E4" s="52"/>
      <c r="F4" s="52"/>
      <c r="G4" s="52"/>
      <c r="H4" s="52"/>
      <c r="I4" s="52"/>
      <c r="L4" t="s">
        <v>778</v>
      </c>
      <c r="O4" t="s">
        <v>589</v>
      </c>
    </row>
    <row r="5" spans="1:15" ht="25.15" customHeight="1" thickBot="1">
      <c r="A5" s="153" t="s">
        <v>115</v>
      </c>
      <c r="B5" s="1212">
        <f>【印刷用】チーム登録票!B5</f>
        <v>0</v>
      </c>
      <c r="C5" s="1213"/>
      <c r="D5" s="1214">
        <v>0</v>
      </c>
      <c r="E5" s="1215"/>
      <c r="F5" s="154" t="s">
        <v>116</v>
      </c>
      <c r="G5" s="1216" t="str">
        <f>【印刷用】チーム登録票!G5</f>
        <v>中国</v>
      </c>
      <c r="H5" s="1217"/>
      <c r="I5" s="151" t="s">
        <v>535</v>
      </c>
      <c r="L5" t="s">
        <v>779</v>
      </c>
      <c r="O5" t="s">
        <v>750</v>
      </c>
    </row>
    <row r="6" spans="1:15" ht="25.15" customHeight="1">
      <c r="A6" s="1236" t="s">
        <v>117</v>
      </c>
      <c r="B6" s="155">
        <f>【印刷用】チーム登録票!B6</f>
        <v>0</v>
      </c>
      <c r="C6" s="1239">
        <f>【印刷用】チーム登録票!C6</f>
        <v>0</v>
      </c>
      <c r="D6" s="1239"/>
      <c r="E6" s="1239"/>
      <c r="F6" s="1239"/>
      <c r="G6" s="1239"/>
      <c r="H6" s="1240"/>
      <c r="I6" s="56"/>
      <c r="L6" t="s">
        <v>780</v>
      </c>
      <c r="O6" t="s">
        <v>590</v>
      </c>
    </row>
    <row r="7" spans="1:15" ht="25.15" customHeight="1">
      <c r="A7" s="1224"/>
      <c r="B7" s="1227" t="s">
        <v>118</v>
      </c>
      <c r="C7" s="156" t="s">
        <v>15</v>
      </c>
      <c r="D7" s="236">
        <f>【印刷用】チーム登録票!D7</f>
        <v>0</v>
      </c>
      <c r="E7" s="1241" t="s">
        <v>222</v>
      </c>
      <c r="F7" s="1242"/>
      <c r="G7" s="292">
        <f>【印刷用】チーム登録票!G7</f>
        <v>0</v>
      </c>
      <c r="H7" s="235" t="s">
        <v>223</v>
      </c>
      <c r="I7" s="56"/>
      <c r="L7" t="s">
        <v>781</v>
      </c>
      <c r="O7" t="s">
        <v>591</v>
      </c>
    </row>
    <row r="8" spans="1:15" ht="25.15" customHeight="1">
      <c r="A8" s="1224"/>
      <c r="B8" s="1227"/>
      <c r="C8" s="1243">
        <f>【印刷用】チーム登録票!C8</f>
        <v>0</v>
      </c>
      <c r="D8" s="1243"/>
      <c r="E8" s="1243"/>
      <c r="F8" s="1243"/>
      <c r="G8" s="1243"/>
      <c r="H8" s="1244"/>
      <c r="I8" s="56"/>
      <c r="L8" t="s">
        <v>782</v>
      </c>
      <c r="O8" t="s">
        <v>592</v>
      </c>
    </row>
    <row r="9" spans="1:15" ht="25.15" customHeight="1">
      <c r="A9" s="1224"/>
      <c r="B9" s="1227"/>
      <c r="C9" s="157" t="s">
        <v>119</v>
      </c>
      <c r="D9" s="1237">
        <f>【印刷用】チーム登録票!D9</f>
        <v>0</v>
      </c>
      <c r="E9" s="1237"/>
      <c r="F9" s="1237"/>
      <c r="G9" s="1237"/>
      <c r="H9" s="1238"/>
      <c r="I9" s="56"/>
      <c r="L9" t="s">
        <v>783</v>
      </c>
      <c r="O9" t="s">
        <v>593</v>
      </c>
    </row>
    <row r="10" spans="1:15" ht="25.15" customHeight="1">
      <c r="A10" s="1224"/>
      <c r="B10" s="290" t="s">
        <v>123</v>
      </c>
      <c r="C10" s="1221">
        <f>【印刷用】チーム登録票!C10</f>
        <v>0</v>
      </c>
      <c r="D10" s="1222"/>
      <c r="E10" s="1222"/>
      <c r="F10" s="1222"/>
      <c r="G10" s="1222"/>
      <c r="H10" s="1223"/>
      <c r="I10" s="56"/>
      <c r="L10" t="s">
        <v>784</v>
      </c>
      <c r="O10" t="s">
        <v>594</v>
      </c>
    </row>
    <row r="11" spans="1:15" ht="25.15" customHeight="1">
      <c r="A11" s="1224" t="s">
        <v>120</v>
      </c>
      <c r="B11" s="291" t="s">
        <v>121</v>
      </c>
      <c r="C11" s="1225">
        <f>【印刷用】チーム登録票!C11</f>
        <v>0</v>
      </c>
      <c r="D11" s="1225"/>
      <c r="E11" s="1225"/>
      <c r="F11" s="1226"/>
      <c r="G11" s="1227">
        <f>【印刷用】チーム登録票!G11</f>
        <v>0</v>
      </c>
      <c r="H11" s="1228"/>
      <c r="I11" s="56"/>
    </row>
    <row r="12" spans="1:15" ht="25.15" customHeight="1">
      <c r="A12" s="1224"/>
      <c r="B12" s="1227" t="s">
        <v>122</v>
      </c>
      <c r="C12" s="1229">
        <f>【印刷用】チーム登録票!C12</f>
        <v>0</v>
      </c>
      <c r="D12" s="1230"/>
      <c r="E12" s="1230"/>
      <c r="F12" s="1230"/>
      <c r="G12" s="1230"/>
      <c r="H12" s="1231"/>
      <c r="I12" s="56"/>
    </row>
    <row r="13" spans="1:15" ht="25.15" customHeight="1">
      <c r="A13" s="1224"/>
      <c r="B13" s="1227"/>
      <c r="C13" s="1232" t="s">
        <v>536</v>
      </c>
      <c r="D13" s="1233"/>
      <c r="E13" s="1234">
        <f>【印刷用】チーム登録票!E13</f>
        <v>0</v>
      </c>
      <c r="F13" s="1230"/>
      <c r="G13" s="1230"/>
      <c r="H13" s="1231"/>
    </row>
    <row r="14" spans="1:15" ht="25.15" customHeight="1">
      <c r="A14" s="1224"/>
      <c r="B14" s="1227"/>
      <c r="C14" s="291" t="s">
        <v>537</v>
      </c>
      <c r="D14" s="1235">
        <f>【印刷用】チーム登録票!D14</f>
        <v>0</v>
      </c>
      <c r="E14" s="1227"/>
      <c r="F14" s="291" t="s">
        <v>538</v>
      </c>
      <c r="G14" s="1219">
        <f>【印刷用】チーム登録票!G14</f>
        <v>0</v>
      </c>
      <c r="H14" s="1220"/>
      <c r="I14" s="56"/>
    </row>
    <row r="15" spans="1:15" ht="25.15" customHeight="1">
      <c r="A15" s="1224" t="s">
        <v>124</v>
      </c>
      <c r="B15" s="290" t="s">
        <v>121</v>
      </c>
      <c r="C15" s="1225">
        <f>【印刷用】チーム登録票!C15</f>
        <v>0</v>
      </c>
      <c r="D15" s="1225"/>
      <c r="E15" s="1225"/>
      <c r="F15" s="1226"/>
      <c r="G15" s="158">
        <f>【印刷用】チーム登録票!G15</f>
        <v>0</v>
      </c>
      <c r="H15" s="159">
        <f>【印刷用】チーム登録票!H15</f>
        <v>0</v>
      </c>
      <c r="I15" s="56"/>
    </row>
    <row r="16" spans="1:15" ht="25.15" customHeight="1">
      <c r="A16" s="1224"/>
      <c r="B16" s="1227" t="s">
        <v>122</v>
      </c>
      <c r="C16" s="1245">
        <f>【印刷用】チーム登録票!C16</f>
        <v>0</v>
      </c>
      <c r="D16" s="1246"/>
      <c r="E16" s="1246"/>
      <c r="F16" s="1246"/>
      <c r="G16" s="1246"/>
      <c r="H16" s="1247"/>
    </row>
    <row r="17" spans="1:9" ht="25.15" customHeight="1">
      <c r="A17" s="1224"/>
      <c r="B17" s="1227"/>
      <c r="C17" s="1232" t="s">
        <v>536</v>
      </c>
      <c r="D17" s="1233"/>
      <c r="E17" s="1234">
        <f>【印刷用】チーム登録票!E17</f>
        <v>0</v>
      </c>
      <c r="F17" s="1230"/>
      <c r="G17" s="1230"/>
      <c r="H17" s="1231"/>
      <c r="I17" s="56"/>
    </row>
    <row r="18" spans="1:9" ht="25.15" customHeight="1">
      <c r="A18" s="1224"/>
      <c r="B18" s="1227"/>
      <c r="C18" s="291" t="s">
        <v>537</v>
      </c>
      <c r="D18" s="1235">
        <f>【印刷用】チーム登録票!D18</f>
        <v>0</v>
      </c>
      <c r="E18" s="1227"/>
      <c r="F18" s="291" t="s">
        <v>538</v>
      </c>
      <c r="G18" s="1248">
        <f>【印刷用】チーム登録票!G18</f>
        <v>0</v>
      </c>
      <c r="H18" s="1220"/>
      <c r="I18" s="56"/>
    </row>
    <row r="19" spans="1:9" ht="25.15" customHeight="1">
      <c r="A19" s="1249" t="s">
        <v>132</v>
      </c>
      <c r="B19" s="290" t="s">
        <v>121</v>
      </c>
      <c r="C19" s="1225">
        <f>【印刷用】チーム登録票!C19</f>
        <v>0</v>
      </c>
      <c r="D19" s="1225"/>
      <c r="E19" s="1225"/>
      <c r="F19" s="1226"/>
      <c r="G19" s="158">
        <f>【印刷用】チーム登録票!G19</f>
        <v>0</v>
      </c>
      <c r="H19" s="159">
        <f>【印刷用】チーム登録票!H19</f>
        <v>0</v>
      </c>
      <c r="I19" s="56"/>
    </row>
    <row r="20" spans="1:9" ht="25.15" customHeight="1">
      <c r="A20" s="1250"/>
      <c r="B20" s="1227" t="s">
        <v>122</v>
      </c>
      <c r="C20" s="1245">
        <f>【印刷用】チーム登録票!C20</f>
        <v>0</v>
      </c>
      <c r="D20" s="1246"/>
      <c r="E20" s="1246"/>
      <c r="F20" s="1246"/>
      <c r="G20" s="1246"/>
      <c r="H20" s="1247"/>
      <c r="I20" s="56"/>
    </row>
    <row r="21" spans="1:9" ht="25.15" customHeight="1">
      <c r="A21" s="1250"/>
      <c r="B21" s="1227"/>
      <c r="C21" s="1232" t="s">
        <v>536</v>
      </c>
      <c r="D21" s="1233"/>
      <c r="E21" s="1234">
        <f>【印刷用】チーム登録票!E21</f>
        <v>0</v>
      </c>
      <c r="F21" s="1230"/>
      <c r="G21" s="1230"/>
      <c r="H21" s="1231"/>
      <c r="I21" s="56"/>
    </row>
    <row r="22" spans="1:9" ht="25.15" customHeight="1">
      <c r="A22" s="1251"/>
      <c r="B22" s="1227"/>
      <c r="C22" s="291" t="s">
        <v>537</v>
      </c>
      <c r="D22" s="1235">
        <f>【印刷用】チーム登録票!D22</f>
        <v>0</v>
      </c>
      <c r="E22" s="1227"/>
      <c r="F22" s="291" t="s">
        <v>538</v>
      </c>
      <c r="G22" s="1248">
        <f>【印刷用】チーム登録票!G22</f>
        <v>0</v>
      </c>
      <c r="H22" s="1220"/>
      <c r="I22" s="56"/>
    </row>
    <row r="23" spans="1:9" ht="25.15" customHeight="1">
      <c r="A23" s="1249" t="s">
        <v>125</v>
      </c>
      <c r="B23" s="290" t="s">
        <v>121</v>
      </c>
      <c r="C23" s="1225">
        <f>【印刷用】チーム登録票!C23</f>
        <v>0</v>
      </c>
      <c r="D23" s="1225"/>
      <c r="E23" s="1225"/>
      <c r="F23" s="1226"/>
      <c r="G23" s="158">
        <f>【印刷用】チーム登録票!G23</f>
        <v>0</v>
      </c>
      <c r="H23" s="159">
        <f>【印刷用】チーム登録票!H19</f>
        <v>0</v>
      </c>
      <c r="I23" s="56"/>
    </row>
    <row r="24" spans="1:9" ht="25.15" customHeight="1">
      <c r="A24" s="1250"/>
      <c r="B24" s="1227" t="s">
        <v>122</v>
      </c>
      <c r="C24" s="1245">
        <f>【印刷用】チーム登録票!C24</f>
        <v>0</v>
      </c>
      <c r="D24" s="1246"/>
      <c r="E24" s="1246"/>
      <c r="F24" s="1246"/>
      <c r="G24" s="1246"/>
      <c r="H24" s="1247"/>
      <c r="I24" s="56"/>
    </row>
    <row r="25" spans="1:9" ht="25.15" customHeight="1">
      <c r="A25" s="1250"/>
      <c r="B25" s="1227"/>
      <c r="C25" s="1232" t="s">
        <v>536</v>
      </c>
      <c r="D25" s="1233"/>
      <c r="E25" s="1234">
        <f>【印刷用】チーム登録票!E25</f>
        <v>0</v>
      </c>
      <c r="F25" s="1230"/>
      <c r="G25" s="1230"/>
      <c r="H25" s="1231"/>
      <c r="I25" s="56"/>
    </row>
    <row r="26" spans="1:9" ht="25.15" customHeight="1">
      <c r="A26" s="1251"/>
      <c r="B26" s="1227"/>
      <c r="C26" s="291" t="s">
        <v>537</v>
      </c>
      <c r="D26" s="1235">
        <f>【印刷用】チーム登録票!D26</f>
        <v>0</v>
      </c>
      <c r="E26" s="1227"/>
      <c r="F26" s="291" t="s">
        <v>538</v>
      </c>
      <c r="G26" s="1248">
        <f>【印刷用】チーム登録票!G26</f>
        <v>0</v>
      </c>
      <c r="H26" s="1220"/>
      <c r="I26" s="56"/>
    </row>
    <row r="27" spans="1:9" ht="25.15" customHeight="1">
      <c r="A27" s="1250" t="s">
        <v>126</v>
      </c>
      <c r="B27" s="290" t="s">
        <v>121</v>
      </c>
      <c r="C27" s="1225">
        <f>【印刷用】チーム登録票!C27</f>
        <v>0</v>
      </c>
      <c r="D27" s="1225"/>
      <c r="E27" s="1225"/>
      <c r="F27" s="1226"/>
      <c r="G27" s="158">
        <f>【印刷用】チーム登録票!G27</f>
        <v>0</v>
      </c>
      <c r="H27" s="159">
        <f>【印刷用】チーム登録票!H27</f>
        <v>0</v>
      </c>
      <c r="I27" s="56"/>
    </row>
    <row r="28" spans="1:9" ht="25.15" customHeight="1">
      <c r="A28" s="1250"/>
      <c r="B28" s="1227" t="s">
        <v>122</v>
      </c>
      <c r="C28" s="1245">
        <f>【印刷用】チーム登録票!C28</f>
        <v>0</v>
      </c>
      <c r="D28" s="1246"/>
      <c r="E28" s="1246"/>
      <c r="F28" s="1246"/>
      <c r="G28" s="1246"/>
      <c r="H28" s="1247"/>
      <c r="I28" s="56"/>
    </row>
    <row r="29" spans="1:9" ht="25.15" customHeight="1">
      <c r="A29" s="1250"/>
      <c r="B29" s="1227"/>
      <c r="C29" s="1232" t="s">
        <v>536</v>
      </c>
      <c r="D29" s="1233"/>
      <c r="E29" s="1234">
        <f>【印刷用】チーム登録票!E29</f>
        <v>0</v>
      </c>
      <c r="F29" s="1230"/>
      <c r="G29" s="1230"/>
      <c r="H29" s="1231"/>
      <c r="I29" s="56"/>
    </row>
    <row r="30" spans="1:9" ht="25.15" customHeight="1">
      <c r="A30" s="1250"/>
      <c r="B30" s="1227"/>
      <c r="C30" s="291" t="s">
        <v>537</v>
      </c>
      <c r="D30" s="1235">
        <f>【印刷用】チーム登録票!D30</f>
        <v>0</v>
      </c>
      <c r="E30" s="1227"/>
      <c r="F30" s="291" t="s">
        <v>538</v>
      </c>
      <c r="G30" s="1248">
        <f>【印刷用】チーム登録票!G30</f>
        <v>0</v>
      </c>
      <c r="H30" s="1220"/>
      <c r="I30" s="56"/>
    </row>
    <row r="31" spans="1:9" ht="18" customHeight="1">
      <c r="A31" s="1279" t="s">
        <v>324</v>
      </c>
      <c r="B31" s="1280"/>
      <c r="C31" s="1274">
        <f>【印刷用】チーム登録票!C31</f>
        <v>0</v>
      </c>
      <c r="D31" s="1275"/>
      <c r="E31" s="1275"/>
      <c r="F31" s="1275"/>
      <c r="G31" s="1275"/>
      <c r="H31" s="1276"/>
      <c r="I31" s="52"/>
    </row>
    <row r="32" spans="1:9" ht="18" customHeight="1">
      <c r="A32" s="1272" t="s">
        <v>325</v>
      </c>
      <c r="B32" s="1273"/>
      <c r="C32" s="1274">
        <f>【印刷用】チーム登録票!C32</f>
        <v>0</v>
      </c>
      <c r="D32" s="1275"/>
      <c r="E32" s="1275"/>
      <c r="F32" s="1275"/>
      <c r="G32" s="1275"/>
      <c r="H32" s="1276"/>
      <c r="I32" s="52"/>
    </row>
    <row r="33" spans="1:9" ht="18" customHeight="1">
      <c r="A33" s="1272" t="s">
        <v>326</v>
      </c>
      <c r="B33" s="1273"/>
      <c r="C33" s="1274">
        <f>【印刷用】チーム登録票!C33</f>
        <v>0</v>
      </c>
      <c r="D33" s="1275"/>
      <c r="E33" s="1275"/>
      <c r="F33" s="1275"/>
      <c r="G33" s="1275"/>
      <c r="H33" s="1276"/>
      <c r="I33" s="52"/>
    </row>
    <row r="34" spans="1:9" ht="18" customHeight="1">
      <c r="A34" s="1272" t="s">
        <v>327</v>
      </c>
      <c r="B34" s="1273"/>
      <c r="C34" s="1274">
        <f>【印刷用】チーム登録票!C34</f>
        <v>0</v>
      </c>
      <c r="D34" s="1275"/>
      <c r="E34" s="1275"/>
      <c r="F34" s="1275"/>
      <c r="G34" s="1275"/>
      <c r="H34" s="1276"/>
      <c r="I34" s="52"/>
    </row>
    <row r="35" spans="1:9" ht="18" customHeight="1">
      <c r="A35" s="1277" t="s">
        <v>534</v>
      </c>
      <c r="B35" s="1278"/>
      <c r="C35" s="1257"/>
      <c r="D35" s="1258"/>
      <c r="E35" s="1258"/>
      <c r="F35" s="1258"/>
      <c r="G35" s="1258"/>
      <c r="H35" s="1259"/>
      <c r="I35" s="151" t="s">
        <v>533</v>
      </c>
    </row>
    <row r="36" spans="1:9" ht="18" customHeight="1">
      <c r="A36" s="1260" t="s">
        <v>532</v>
      </c>
      <c r="B36" s="1261"/>
      <c r="C36" s="1254" t="s">
        <v>531</v>
      </c>
      <c r="D36" s="1254"/>
      <c r="E36" s="1267"/>
      <c r="F36" s="1267"/>
      <c r="G36" s="1267"/>
      <c r="H36" s="1268"/>
      <c r="I36" s="209" t="s">
        <v>552</v>
      </c>
    </row>
    <row r="37" spans="1:9" ht="18" customHeight="1">
      <c r="A37" s="1262"/>
      <c r="B37" s="1263"/>
      <c r="C37" s="1254" t="s">
        <v>530</v>
      </c>
      <c r="D37" s="1254"/>
      <c r="E37" s="1267"/>
      <c r="F37" s="1267"/>
      <c r="G37" s="1267"/>
      <c r="H37" s="1268"/>
      <c r="I37" s="151"/>
    </row>
    <row r="38" spans="1:9" ht="18" customHeight="1">
      <c r="A38" s="1262"/>
      <c r="B38" s="1263"/>
      <c r="C38" s="1254" t="s">
        <v>529</v>
      </c>
      <c r="D38" s="1254"/>
      <c r="E38" s="1267"/>
      <c r="F38" s="1267"/>
      <c r="G38" s="1267"/>
      <c r="H38" s="1268"/>
      <c r="I38" s="52"/>
    </row>
    <row r="39" spans="1:9" ht="18" customHeight="1">
      <c r="A39" s="1262"/>
      <c r="B39" s="1263"/>
      <c r="C39" s="1254" t="s">
        <v>553</v>
      </c>
      <c r="D39" s="1254"/>
      <c r="E39" s="1267"/>
      <c r="F39" s="1267"/>
      <c r="G39" s="1267"/>
      <c r="H39" s="1268"/>
      <c r="I39" s="151" t="s">
        <v>554</v>
      </c>
    </row>
    <row r="40" spans="1:9" ht="18" customHeight="1">
      <c r="A40" s="1262"/>
      <c r="B40" s="1263"/>
      <c r="C40" s="1255" t="s">
        <v>528</v>
      </c>
      <c r="D40" s="1256"/>
      <c r="E40" s="1269"/>
      <c r="F40" s="1270"/>
      <c r="G40" s="1270"/>
      <c r="H40" s="1271"/>
      <c r="I40" s="151" t="s">
        <v>543</v>
      </c>
    </row>
    <row r="41" spans="1:9" ht="18" customHeight="1" thickBot="1">
      <c r="A41" s="1264"/>
      <c r="B41" s="1265"/>
      <c r="C41" s="1266" t="s">
        <v>527</v>
      </c>
      <c r="D41" s="1266"/>
      <c r="E41" s="1252"/>
      <c r="F41" s="1252"/>
      <c r="G41" s="1252"/>
      <c r="H41" s="1253"/>
      <c r="I41" s="151" t="s">
        <v>617</v>
      </c>
    </row>
  </sheetData>
  <sheetProtection algorithmName="SHA-512" hashValue="yn+jhXahJF3OReI+ZQr5WRjq1OEf+po196H/soqCaPVSte/QWBehrVZYpeOyphvGcdMiwnlXiO1yt1+ziqmHMQ==" saltValue="9lgNtKSlcV4AtRSlsr4Tmg==" spinCount="100000" sheet="1" selectLockedCells="1"/>
  <mergeCells count="76">
    <mergeCell ref="A34:B34"/>
    <mergeCell ref="C34:H34"/>
    <mergeCell ref="A35:B35"/>
    <mergeCell ref="A31:B31"/>
    <mergeCell ref="C31:H31"/>
    <mergeCell ref="A32:B32"/>
    <mergeCell ref="C32:H32"/>
    <mergeCell ref="A33:B33"/>
    <mergeCell ref="C33:H33"/>
    <mergeCell ref="E36:H36"/>
    <mergeCell ref="E37:H37"/>
    <mergeCell ref="E38:H38"/>
    <mergeCell ref="E39:H39"/>
    <mergeCell ref="E40:H40"/>
    <mergeCell ref="E41:H41"/>
    <mergeCell ref="C37:D37"/>
    <mergeCell ref="C40:D40"/>
    <mergeCell ref="A27:A30"/>
    <mergeCell ref="C27:F27"/>
    <mergeCell ref="B28:B30"/>
    <mergeCell ref="C28:H28"/>
    <mergeCell ref="C29:D29"/>
    <mergeCell ref="E29:H29"/>
    <mergeCell ref="D30:E30"/>
    <mergeCell ref="C35:H35"/>
    <mergeCell ref="C36:D36"/>
    <mergeCell ref="A36:B41"/>
    <mergeCell ref="C38:D38"/>
    <mergeCell ref="C39:D39"/>
    <mergeCell ref="C41:D41"/>
    <mergeCell ref="G30:H30"/>
    <mergeCell ref="A23:A26"/>
    <mergeCell ref="C23:F23"/>
    <mergeCell ref="B24:B26"/>
    <mergeCell ref="C24:H24"/>
    <mergeCell ref="C25:D25"/>
    <mergeCell ref="E25:H25"/>
    <mergeCell ref="D26:E26"/>
    <mergeCell ref="G26:H26"/>
    <mergeCell ref="A19:A22"/>
    <mergeCell ref="C19:F19"/>
    <mergeCell ref="B20:B22"/>
    <mergeCell ref="C20:H20"/>
    <mergeCell ref="C21:D21"/>
    <mergeCell ref="E21:H21"/>
    <mergeCell ref="D22:E22"/>
    <mergeCell ref="G22:H22"/>
    <mergeCell ref="A15:A18"/>
    <mergeCell ref="C15:F15"/>
    <mergeCell ref="B16:B18"/>
    <mergeCell ref="C16:H16"/>
    <mergeCell ref="C17:D17"/>
    <mergeCell ref="E17:H17"/>
    <mergeCell ref="D18:E18"/>
    <mergeCell ref="G18:H18"/>
    <mergeCell ref="G14:H14"/>
    <mergeCell ref="C10:H10"/>
    <mergeCell ref="A11:A14"/>
    <mergeCell ref="C11:F11"/>
    <mergeCell ref="G11:H11"/>
    <mergeCell ref="B12:B14"/>
    <mergeCell ref="C12:H12"/>
    <mergeCell ref="C13:D13"/>
    <mergeCell ref="E13:H13"/>
    <mergeCell ref="D14:E14"/>
    <mergeCell ref="A6:A10"/>
    <mergeCell ref="D9:H9"/>
    <mergeCell ref="C6:H6"/>
    <mergeCell ref="B7:B9"/>
    <mergeCell ref="E7:F7"/>
    <mergeCell ref="C8:H8"/>
    <mergeCell ref="A1:H1"/>
    <mergeCell ref="B5:C5"/>
    <mergeCell ref="D5:E5"/>
    <mergeCell ref="G5:H5"/>
    <mergeCell ref="F3:H3"/>
  </mergeCells>
  <phoneticPr fontId="5"/>
  <dataValidations count="2">
    <dataValidation type="list" allowBlank="1" showInputMessage="1" showErrorMessage="1" sqref="A1:H1" xr:uid="{00000000-0002-0000-0B00-000000000000}">
      <formula1>L2:L10</formula1>
    </dataValidation>
    <dataValidation type="list" allowBlank="1" showInputMessage="1" showErrorMessage="1" sqref="F3:H3" xr:uid="{00000000-0002-0000-0B00-000001000000}">
      <formula1>$O$2:$O$10</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13">
    <pageSetUpPr fitToPage="1"/>
  </sheetPr>
  <dimension ref="A1:O41"/>
  <sheetViews>
    <sheetView zoomScaleNormal="100" workbookViewId="0">
      <selection activeCell="E36" sqref="E36:H36"/>
    </sheetView>
  </sheetViews>
  <sheetFormatPr defaultColWidth="13" defaultRowHeight="13.5"/>
  <cols>
    <col min="1" max="2" width="12.75" customWidth="1"/>
    <col min="3" max="3" width="4.625" customWidth="1"/>
    <col min="4" max="4" width="11.625" customWidth="1"/>
    <col min="5" max="5" width="8.5" customWidth="1"/>
    <col min="6" max="6" width="10.5" customWidth="1"/>
    <col min="7" max="7" width="13.375" customWidth="1"/>
    <col min="8" max="8" width="21.75" customWidth="1"/>
  </cols>
  <sheetData>
    <row r="1" spans="1:15" ht="21" customHeight="1">
      <c r="A1" s="1323">
        <f>地区別チーム登録票!A1</f>
        <v>0</v>
      </c>
      <c r="B1" s="1323"/>
      <c r="C1" s="1323"/>
      <c r="D1" s="1323"/>
      <c r="E1" s="1323"/>
      <c r="F1" s="1323"/>
      <c r="G1" s="1323"/>
      <c r="H1" s="1323"/>
      <c r="I1" s="151"/>
    </row>
    <row r="2" spans="1:15" ht="21" customHeight="1">
      <c r="A2" s="51"/>
      <c r="B2" s="51"/>
      <c r="C2" s="51"/>
      <c r="D2" s="51"/>
      <c r="E2" s="51"/>
      <c r="F2" s="51"/>
      <c r="G2" s="51"/>
      <c r="H2" s="51"/>
      <c r="L2" t="s">
        <v>776</v>
      </c>
      <c r="O2" t="s">
        <v>588</v>
      </c>
    </row>
    <row r="3" spans="1:15" ht="21" customHeight="1">
      <c r="A3" s="50"/>
      <c r="B3" s="50"/>
      <c r="C3" s="52"/>
      <c r="D3" s="1333">
        <f>地区別チーム登録票!F3</f>
        <v>0</v>
      </c>
      <c r="E3" s="1333"/>
      <c r="F3" s="1333"/>
      <c r="G3" s="1333"/>
      <c r="H3" s="1333"/>
      <c r="I3" s="151"/>
      <c r="L3" t="s">
        <v>785</v>
      </c>
      <c r="O3" t="s">
        <v>749</v>
      </c>
    </row>
    <row r="4" spans="1:15" ht="21" customHeight="1" thickBot="1">
      <c r="A4" s="50"/>
      <c r="B4" s="50"/>
      <c r="C4" s="52"/>
      <c r="D4" s="52"/>
      <c r="E4" s="52"/>
      <c r="F4" s="52"/>
      <c r="G4" s="52"/>
      <c r="H4" s="52"/>
      <c r="I4" s="52"/>
      <c r="L4" t="s">
        <v>778</v>
      </c>
      <c r="O4" t="s">
        <v>589</v>
      </c>
    </row>
    <row r="5" spans="1:15" ht="25.15" customHeight="1" thickBot="1">
      <c r="A5" s="54" t="s">
        <v>115</v>
      </c>
      <c r="B5" s="1324">
        <f>地区別チーム登録票!B5</f>
        <v>0</v>
      </c>
      <c r="C5" s="1325"/>
      <c r="D5" s="1324">
        <f>地区別チーム登録票!D5</f>
        <v>0</v>
      </c>
      <c r="E5" s="1325"/>
      <c r="F5" s="55" t="s">
        <v>116</v>
      </c>
      <c r="G5" s="1324" t="str">
        <f>地区別チーム登録票!G5</f>
        <v>中国</v>
      </c>
      <c r="H5" s="1325"/>
      <c r="I5" s="439"/>
      <c r="L5" t="s">
        <v>779</v>
      </c>
      <c r="O5" t="s">
        <v>750</v>
      </c>
    </row>
    <row r="6" spans="1:15" ht="25.15" customHeight="1">
      <c r="A6" s="1326" t="s">
        <v>117</v>
      </c>
      <c r="B6" s="57">
        <f>地区別チーム登録票!B6</f>
        <v>0</v>
      </c>
      <c r="C6" s="1327">
        <f>地区別チーム登録票!C6</f>
        <v>0</v>
      </c>
      <c r="D6" s="1327"/>
      <c r="E6" s="1327"/>
      <c r="F6" s="1327"/>
      <c r="G6" s="1327"/>
      <c r="H6" s="1328"/>
      <c r="I6" s="56"/>
      <c r="L6" t="s">
        <v>780</v>
      </c>
      <c r="O6" t="s">
        <v>590</v>
      </c>
    </row>
    <row r="7" spans="1:15" ht="25.15" customHeight="1">
      <c r="A7" s="1319"/>
      <c r="B7" s="1305" t="s">
        <v>118</v>
      </c>
      <c r="C7" s="58" t="s">
        <v>15</v>
      </c>
      <c r="D7" s="293">
        <f>地区別チーム登録票!D7</f>
        <v>0</v>
      </c>
      <c r="E7" s="1329" t="s">
        <v>222</v>
      </c>
      <c r="F7" s="1330"/>
      <c r="G7" s="294">
        <f>地区別チーム登録票!G7</f>
        <v>0</v>
      </c>
      <c r="H7" s="295" t="s">
        <v>223</v>
      </c>
      <c r="I7" s="56"/>
      <c r="L7" t="s">
        <v>781</v>
      </c>
      <c r="O7" t="s">
        <v>591</v>
      </c>
    </row>
    <row r="8" spans="1:15" ht="25.15" customHeight="1">
      <c r="A8" s="1319"/>
      <c r="B8" s="1305"/>
      <c r="C8" s="1331">
        <f>地区別チーム登録票!C8</f>
        <v>0</v>
      </c>
      <c r="D8" s="1331"/>
      <c r="E8" s="1331"/>
      <c r="F8" s="1331"/>
      <c r="G8" s="1331"/>
      <c r="H8" s="1332"/>
      <c r="I8" s="56"/>
      <c r="L8" t="s">
        <v>782</v>
      </c>
      <c r="O8" t="s">
        <v>592</v>
      </c>
    </row>
    <row r="9" spans="1:15" ht="25.15" customHeight="1">
      <c r="A9" s="1319"/>
      <c r="B9" s="1305"/>
      <c r="C9" s="59" t="s">
        <v>119</v>
      </c>
      <c r="D9" s="1334">
        <f>地区別チーム登録票!D9</f>
        <v>0</v>
      </c>
      <c r="E9" s="1334"/>
      <c r="F9" s="1334"/>
      <c r="G9" s="1334"/>
      <c r="H9" s="1335"/>
      <c r="I9" s="56"/>
      <c r="L9" t="s">
        <v>783</v>
      </c>
      <c r="O9" t="s">
        <v>593</v>
      </c>
    </row>
    <row r="10" spans="1:15" ht="25.15" customHeight="1">
      <c r="A10" s="1319"/>
      <c r="B10" s="73" t="s">
        <v>123</v>
      </c>
      <c r="C10" s="1336">
        <f>地区別チーム登録票!C10</f>
        <v>0</v>
      </c>
      <c r="D10" s="1337"/>
      <c r="E10" s="1337"/>
      <c r="F10" s="1337"/>
      <c r="G10" s="1337"/>
      <c r="H10" s="1338"/>
      <c r="I10" s="56"/>
      <c r="L10" t="s">
        <v>784</v>
      </c>
      <c r="O10" t="s">
        <v>594</v>
      </c>
    </row>
    <row r="11" spans="1:15" ht="25.15" customHeight="1">
      <c r="A11" s="1319" t="s">
        <v>120</v>
      </c>
      <c r="B11" s="74" t="s">
        <v>121</v>
      </c>
      <c r="C11" s="1303">
        <f>地区別チーム登録票!C11</f>
        <v>0</v>
      </c>
      <c r="D11" s="1303"/>
      <c r="E11" s="1303"/>
      <c r="F11" s="1304"/>
      <c r="G11" s="1305">
        <f>地区別チーム登録票!G11</f>
        <v>0</v>
      </c>
      <c r="H11" s="1320"/>
      <c r="I11" s="56"/>
    </row>
    <row r="12" spans="1:15" ht="25.15" customHeight="1">
      <c r="A12" s="1319"/>
      <c r="B12" s="1305" t="s">
        <v>122</v>
      </c>
      <c r="C12" s="1321">
        <f>地区別チーム登録票!C12</f>
        <v>0</v>
      </c>
      <c r="D12" s="1312"/>
      <c r="E12" s="1312"/>
      <c r="F12" s="1312"/>
      <c r="G12" s="1312"/>
      <c r="H12" s="1313"/>
      <c r="I12" s="56"/>
    </row>
    <row r="13" spans="1:15" ht="25.15" customHeight="1">
      <c r="A13" s="1319"/>
      <c r="B13" s="1305"/>
      <c r="C13" s="1309" t="s">
        <v>536</v>
      </c>
      <c r="D13" s="1310"/>
      <c r="E13" s="1311">
        <f>地区別チーム登録票!E13</f>
        <v>0</v>
      </c>
      <c r="F13" s="1312"/>
      <c r="G13" s="1312"/>
      <c r="H13" s="1313"/>
    </row>
    <row r="14" spans="1:15" ht="25.15" customHeight="1">
      <c r="A14" s="1319"/>
      <c r="B14" s="1305"/>
      <c r="C14" s="74" t="s">
        <v>537</v>
      </c>
      <c r="D14" s="1314">
        <f>地区別チーム登録票!D14</f>
        <v>0</v>
      </c>
      <c r="E14" s="1305"/>
      <c r="F14" s="74" t="s">
        <v>538</v>
      </c>
      <c r="G14" s="1322">
        <f>地区別チーム登録票!G14</f>
        <v>0</v>
      </c>
      <c r="H14" s="1316"/>
      <c r="I14" s="56"/>
    </row>
    <row r="15" spans="1:15" ht="25.15" customHeight="1">
      <c r="A15" s="1319" t="s">
        <v>124</v>
      </c>
      <c r="B15" s="73" t="s">
        <v>121</v>
      </c>
      <c r="C15" s="1303">
        <f>地区別チーム登録票!C15</f>
        <v>0</v>
      </c>
      <c r="D15" s="1303"/>
      <c r="E15" s="1303"/>
      <c r="F15" s="1304"/>
      <c r="G15" s="60">
        <f>地区別チーム登録票!G15</f>
        <v>0</v>
      </c>
      <c r="H15" s="61">
        <f>地区別チーム登録票!H15</f>
        <v>0</v>
      </c>
      <c r="I15" s="56"/>
    </row>
    <row r="16" spans="1:15" ht="25.15" customHeight="1">
      <c r="A16" s="1319"/>
      <c r="B16" s="1305" t="s">
        <v>122</v>
      </c>
      <c r="C16" s="1306">
        <f>地区別チーム登録票!C16</f>
        <v>0</v>
      </c>
      <c r="D16" s="1307"/>
      <c r="E16" s="1307"/>
      <c r="F16" s="1307"/>
      <c r="G16" s="1307"/>
      <c r="H16" s="1308"/>
    </row>
    <row r="17" spans="1:9" ht="25.15" customHeight="1">
      <c r="A17" s="1319"/>
      <c r="B17" s="1305"/>
      <c r="C17" s="1309" t="s">
        <v>536</v>
      </c>
      <c r="D17" s="1310"/>
      <c r="E17" s="1311">
        <f>地区別チーム登録票!E17</f>
        <v>0</v>
      </c>
      <c r="F17" s="1312"/>
      <c r="G17" s="1312"/>
      <c r="H17" s="1313"/>
      <c r="I17" s="56"/>
    </row>
    <row r="18" spans="1:9" ht="25.15" customHeight="1">
      <c r="A18" s="1319"/>
      <c r="B18" s="1305"/>
      <c r="C18" s="74" t="s">
        <v>537</v>
      </c>
      <c r="D18" s="1314">
        <f>地区別チーム登録票!D18</f>
        <v>0</v>
      </c>
      <c r="E18" s="1305"/>
      <c r="F18" s="74" t="s">
        <v>538</v>
      </c>
      <c r="G18" s="1315">
        <f>地区別チーム登録票!G18</f>
        <v>0</v>
      </c>
      <c r="H18" s="1316"/>
      <c r="I18" s="56"/>
    </row>
    <row r="19" spans="1:9" ht="25.15" customHeight="1">
      <c r="A19" s="1317" t="s">
        <v>132</v>
      </c>
      <c r="B19" s="73" t="s">
        <v>121</v>
      </c>
      <c r="C19" s="1303">
        <f>地区別チーム登録票!C19</f>
        <v>0</v>
      </c>
      <c r="D19" s="1303"/>
      <c r="E19" s="1303"/>
      <c r="F19" s="1304"/>
      <c r="G19" s="60">
        <f>地区別チーム登録票!G19</f>
        <v>0</v>
      </c>
      <c r="H19" s="61">
        <f>地区別チーム登録票!H19</f>
        <v>0</v>
      </c>
      <c r="I19" s="56"/>
    </row>
    <row r="20" spans="1:9" ht="25.15" customHeight="1">
      <c r="A20" s="1302"/>
      <c r="B20" s="1305" t="s">
        <v>122</v>
      </c>
      <c r="C20" s="1306">
        <f>地区別チーム登録票!C20</f>
        <v>0</v>
      </c>
      <c r="D20" s="1307"/>
      <c r="E20" s="1307"/>
      <c r="F20" s="1307"/>
      <c r="G20" s="1307"/>
      <c r="H20" s="1308"/>
      <c r="I20" s="56"/>
    </row>
    <row r="21" spans="1:9" ht="25.15" customHeight="1">
      <c r="A21" s="1302"/>
      <c r="B21" s="1305"/>
      <c r="C21" s="1309" t="s">
        <v>536</v>
      </c>
      <c r="D21" s="1310"/>
      <c r="E21" s="1311">
        <f>地区別チーム登録票!E21</f>
        <v>0</v>
      </c>
      <c r="F21" s="1312"/>
      <c r="G21" s="1312"/>
      <c r="H21" s="1313"/>
      <c r="I21" s="56"/>
    </row>
    <row r="22" spans="1:9" ht="25.15" customHeight="1">
      <c r="A22" s="1318"/>
      <c r="B22" s="1305"/>
      <c r="C22" s="74" t="s">
        <v>537</v>
      </c>
      <c r="D22" s="1314">
        <f>地区別チーム登録票!D22</f>
        <v>0</v>
      </c>
      <c r="E22" s="1305"/>
      <c r="F22" s="74" t="s">
        <v>538</v>
      </c>
      <c r="G22" s="1315">
        <f>地区別チーム登録票!G22</f>
        <v>0</v>
      </c>
      <c r="H22" s="1316"/>
      <c r="I22" s="56"/>
    </row>
    <row r="23" spans="1:9" ht="25.15" customHeight="1">
      <c r="A23" s="1317" t="s">
        <v>125</v>
      </c>
      <c r="B23" s="73" t="s">
        <v>121</v>
      </c>
      <c r="C23" s="1303">
        <f>地区別チーム登録票!C23</f>
        <v>0</v>
      </c>
      <c r="D23" s="1303"/>
      <c r="E23" s="1303"/>
      <c r="F23" s="1304"/>
      <c r="G23" s="60">
        <f>地区別チーム登録票!G23</f>
        <v>0</v>
      </c>
      <c r="H23" s="61">
        <f>地区別チーム登録票!H23</f>
        <v>0</v>
      </c>
      <c r="I23" s="56"/>
    </row>
    <row r="24" spans="1:9" ht="25.15" customHeight="1">
      <c r="A24" s="1302"/>
      <c r="B24" s="1305" t="s">
        <v>122</v>
      </c>
      <c r="C24" s="1306">
        <f>地区別チーム登録票!C24</f>
        <v>0</v>
      </c>
      <c r="D24" s="1307"/>
      <c r="E24" s="1307"/>
      <c r="F24" s="1307"/>
      <c r="G24" s="1307"/>
      <c r="H24" s="1308"/>
      <c r="I24" s="56"/>
    </row>
    <row r="25" spans="1:9" ht="25.15" customHeight="1">
      <c r="A25" s="1302"/>
      <c r="B25" s="1305"/>
      <c r="C25" s="1309" t="s">
        <v>536</v>
      </c>
      <c r="D25" s="1310"/>
      <c r="E25" s="1311">
        <f>地区別チーム登録票!E25</f>
        <v>0</v>
      </c>
      <c r="F25" s="1312"/>
      <c r="G25" s="1312"/>
      <c r="H25" s="1313"/>
      <c r="I25" s="56"/>
    </row>
    <row r="26" spans="1:9" ht="25.15" customHeight="1">
      <c r="A26" s="1318"/>
      <c r="B26" s="1305"/>
      <c r="C26" s="74" t="s">
        <v>537</v>
      </c>
      <c r="D26" s="1314">
        <f>地区別チーム登録票!D26</f>
        <v>0</v>
      </c>
      <c r="E26" s="1305"/>
      <c r="F26" s="74" t="s">
        <v>538</v>
      </c>
      <c r="G26" s="1315">
        <f>地区別チーム登録票!G26</f>
        <v>0</v>
      </c>
      <c r="H26" s="1316"/>
      <c r="I26" s="56"/>
    </row>
    <row r="27" spans="1:9" ht="25.15" customHeight="1">
      <c r="A27" s="1302" t="s">
        <v>126</v>
      </c>
      <c r="B27" s="73" t="s">
        <v>121</v>
      </c>
      <c r="C27" s="1303">
        <f>地区別チーム登録票!C27</f>
        <v>0</v>
      </c>
      <c r="D27" s="1303"/>
      <c r="E27" s="1303"/>
      <c r="F27" s="1304"/>
      <c r="G27" s="60">
        <f>地区別チーム登録票!G27</f>
        <v>0</v>
      </c>
      <c r="H27" s="61">
        <f>地区別チーム登録票!H27</f>
        <v>0</v>
      </c>
      <c r="I27" s="56"/>
    </row>
    <row r="28" spans="1:9" ht="25.15" customHeight="1">
      <c r="A28" s="1302"/>
      <c r="B28" s="1305" t="s">
        <v>122</v>
      </c>
      <c r="C28" s="1306">
        <f>地区別チーム登録票!C28</f>
        <v>0</v>
      </c>
      <c r="D28" s="1307"/>
      <c r="E28" s="1307"/>
      <c r="F28" s="1307"/>
      <c r="G28" s="1307"/>
      <c r="H28" s="1308"/>
      <c r="I28" s="56"/>
    </row>
    <row r="29" spans="1:9" ht="25.15" customHeight="1">
      <c r="A29" s="1302"/>
      <c r="B29" s="1305"/>
      <c r="C29" s="1309" t="s">
        <v>536</v>
      </c>
      <c r="D29" s="1310"/>
      <c r="E29" s="1311">
        <f>地区別チーム登録票!E29</f>
        <v>0</v>
      </c>
      <c r="F29" s="1312"/>
      <c r="G29" s="1312"/>
      <c r="H29" s="1313"/>
      <c r="I29" s="56"/>
    </row>
    <row r="30" spans="1:9" ht="25.15" customHeight="1">
      <c r="A30" s="1302"/>
      <c r="B30" s="1305"/>
      <c r="C30" s="74" t="s">
        <v>537</v>
      </c>
      <c r="D30" s="1314">
        <f>地区別チーム登録票!D30</f>
        <v>0</v>
      </c>
      <c r="E30" s="1305"/>
      <c r="F30" s="74" t="s">
        <v>538</v>
      </c>
      <c r="G30" s="1315">
        <f>地区別チーム登録票!G30</f>
        <v>0</v>
      </c>
      <c r="H30" s="1316"/>
      <c r="I30" s="56"/>
    </row>
    <row r="31" spans="1:9" ht="18" customHeight="1">
      <c r="A31" s="1287" t="s">
        <v>324</v>
      </c>
      <c r="B31" s="1288"/>
      <c r="C31" s="1289">
        <f>地区別チーム登録票!C31</f>
        <v>0</v>
      </c>
      <c r="D31" s="1290"/>
      <c r="E31" s="1290"/>
      <c r="F31" s="1290"/>
      <c r="G31" s="1290"/>
      <c r="H31" s="1291"/>
      <c r="I31" s="52"/>
    </row>
    <row r="32" spans="1:9" ht="18" customHeight="1">
      <c r="A32" s="1292" t="s">
        <v>325</v>
      </c>
      <c r="B32" s="1293"/>
      <c r="C32" s="1289">
        <f>地区別チーム登録票!C32</f>
        <v>0</v>
      </c>
      <c r="D32" s="1290"/>
      <c r="E32" s="1290"/>
      <c r="F32" s="1290"/>
      <c r="G32" s="1290"/>
      <c r="H32" s="1291"/>
      <c r="I32" s="52"/>
    </row>
    <row r="33" spans="1:9" ht="18" customHeight="1">
      <c r="A33" s="1292" t="s">
        <v>326</v>
      </c>
      <c r="B33" s="1293"/>
      <c r="C33" s="1289">
        <f>地区別チーム登録票!C33</f>
        <v>0</v>
      </c>
      <c r="D33" s="1290"/>
      <c r="E33" s="1290"/>
      <c r="F33" s="1290"/>
      <c r="G33" s="1290"/>
      <c r="H33" s="1291"/>
      <c r="I33" s="52"/>
    </row>
    <row r="34" spans="1:9" ht="18" customHeight="1">
      <c r="A34" s="1292" t="s">
        <v>327</v>
      </c>
      <c r="B34" s="1293"/>
      <c r="C34" s="1289">
        <f>地区別チーム登録票!C34</f>
        <v>0</v>
      </c>
      <c r="D34" s="1290"/>
      <c r="E34" s="1290"/>
      <c r="F34" s="1290"/>
      <c r="G34" s="1290"/>
      <c r="H34" s="1291"/>
      <c r="I34" s="52"/>
    </row>
    <row r="35" spans="1:9" ht="18" customHeight="1">
      <c r="A35" s="1294" t="s">
        <v>534</v>
      </c>
      <c r="B35" s="1295"/>
      <c r="C35" s="1289">
        <f>地区別チーム登録票!C35</f>
        <v>0</v>
      </c>
      <c r="D35" s="1290"/>
      <c r="E35" s="1290"/>
      <c r="F35" s="1290"/>
      <c r="G35" s="1290"/>
      <c r="H35" s="1291"/>
      <c r="I35" s="151" t="s">
        <v>533</v>
      </c>
    </row>
    <row r="36" spans="1:9" ht="18" customHeight="1">
      <c r="A36" s="1296" t="s">
        <v>532</v>
      </c>
      <c r="B36" s="1297"/>
      <c r="C36" s="1285" t="s">
        <v>531</v>
      </c>
      <c r="D36" s="1285"/>
      <c r="E36" s="1283">
        <f>地区別チーム登録票!E36</f>
        <v>0</v>
      </c>
      <c r="F36" s="1283"/>
      <c r="G36" s="1283"/>
      <c r="H36" s="1284"/>
      <c r="I36" s="209" t="s">
        <v>552</v>
      </c>
    </row>
    <row r="37" spans="1:9" ht="18" customHeight="1">
      <c r="A37" s="1298"/>
      <c r="B37" s="1299"/>
      <c r="C37" s="1285" t="s">
        <v>530</v>
      </c>
      <c r="D37" s="1285"/>
      <c r="E37" s="1283">
        <f>地区別チーム登録票!E37</f>
        <v>0</v>
      </c>
      <c r="F37" s="1283"/>
      <c r="G37" s="1283"/>
      <c r="H37" s="1284"/>
      <c r="I37" s="151"/>
    </row>
    <row r="38" spans="1:9" ht="18" customHeight="1">
      <c r="A38" s="1298"/>
      <c r="B38" s="1299"/>
      <c r="C38" s="1285" t="s">
        <v>529</v>
      </c>
      <c r="D38" s="1285"/>
      <c r="E38" s="1283">
        <f>地区別チーム登録票!E38</f>
        <v>0</v>
      </c>
      <c r="F38" s="1283"/>
      <c r="G38" s="1283"/>
      <c r="H38" s="1284"/>
      <c r="I38" s="52"/>
    </row>
    <row r="39" spans="1:9" ht="18" customHeight="1">
      <c r="A39" s="1298"/>
      <c r="B39" s="1299"/>
      <c r="C39" s="1285" t="s">
        <v>553</v>
      </c>
      <c r="D39" s="1285"/>
      <c r="E39" s="1283">
        <f>地区別チーム登録票!E39</f>
        <v>0</v>
      </c>
      <c r="F39" s="1283"/>
      <c r="G39" s="1283"/>
      <c r="H39" s="1284"/>
      <c r="I39" s="151" t="s">
        <v>554</v>
      </c>
    </row>
    <row r="40" spans="1:9" ht="18" customHeight="1">
      <c r="A40" s="1298"/>
      <c r="B40" s="1299"/>
      <c r="C40" s="1281" t="s">
        <v>528</v>
      </c>
      <c r="D40" s="1282"/>
      <c r="E40" s="1283">
        <f>地区別チーム登録票!E40</f>
        <v>0</v>
      </c>
      <c r="F40" s="1283"/>
      <c r="G40" s="1283"/>
      <c r="H40" s="1284"/>
      <c r="I40" s="151" t="s">
        <v>543</v>
      </c>
    </row>
    <row r="41" spans="1:9" ht="18" customHeight="1" thickBot="1">
      <c r="A41" s="1300"/>
      <c r="B41" s="1301"/>
      <c r="C41" s="1286" t="s">
        <v>527</v>
      </c>
      <c r="D41" s="1286"/>
      <c r="E41" s="1283">
        <f>地区別チーム登録票!E41</f>
        <v>0</v>
      </c>
      <c r="F41" s="1283"/>
      <c r="G41" s="1283"/>
      <c r="H41" s="1284"/>
      <c r="I41" s="151" t="s">
        <v>617</v>
      </c>
    </row>
  </sheetData>
  <sheetProtection algorithmName="SHA-512" hashValue="jQvnIy2vdFUErMHYfrnu7I3XwIpsMz299xhuCPBDGy4VKcgs4J5JMmVyE+lE7kek9wV1LXdssXTXsFs48Ihrcg==" saltValue="bCq42ZRX8Dj/DlNJT5g4yA==" spinCount="100000" sheet="1" selectLockedCells="1"/>
  <mergeCells count="76">
    <mergeCell ref="A1:H1"/>
    <mergeCell ref="B5:C5"/>
    <mergeCell ref="D5:E5"/>
    <mergeCell ref="G5:H5"/>
    <mergeCell ref="A6:A10"/>
    <mergeCell ref="C6:H6"/>
    <mergeCell ref="B7:B9"/>
    <mergeCell ref="E7:F7"/>
    <mergeCell ref="C8:H8"/>
    <mergeCell ref="D3:H3"/>
    <mergeCell ref="D9:H9"/>
    <mergeCell ref="C10:H10"/>
    <mergeCell ref="A11:A14"/>
    <mergeCell ref="C11:F11"/>
    <mergeCell ref="G11:H11"/>
    <mergeCell ref="B12:B14"/>
    <mergeCell ref="C12:H12"/>
    <mergeCell ref="C13:D13"/>
    <mergeCell ref="E13:H13"/>
    <mergeCell ref="D14:E14"/>
    <mergeCell ref="G14:H14"/>
    <mergeCell ref="A15:A18"/>
    <mergeCell ref="C15:F15"/>
    <mergeCell ref="B16:B18"/>
    <mergeCell ref="C16:H16"/>
    <mergeCell ref="C17:D17"/>
    <mergeCell ref="E17:H17"/>
    <mergeCell ref="D18:E18"/>
    <mergeCell ref="G18:H18"/>
    <mergeCell ref="A19:A22"/>
    <mergeCell ref="C19:F19"/>
    <mergeCell ref="B20:B22"/>
    <mergeCell ref="C20:H20"/>
    <mergeCell ref="C21:D21"/>
    <mergeCell ref="E21:H21"/>
    <mergeCell ref="D22:E22"/>
    <mergeCell ref="G22:H22"/>
    <mergeCell ref="A23:A26"/>
    <mergeCell ref="C23:F23"/>
    <mergeCell ref="B24:B26"/>
    <mergeCell ref="C24:H24"/>
    <mergeCell ref="C25:D25"/>
    <mergeCell ref="E25:H25"/>
    <mergeCell ref="D26:E26"/>
    <mergeCell ref="G26:H26"/>
    <mergeCell ref="A27:A30"/>
    <mergeCell ref="C27:F27"/>
    <mergeCell ref="B28:B30"/>
    <mergeCell ref="C28:H28"/>
    <mergeCell ref="C29:D29"/>
    <mergeCell ref="E29:H29"/>
    <mergeCell ref="D30:E30"/>
    <mergeCell ref="G30:H30"/>
    <mergeCell ref="C41:D41"/>
    <mergeCell ref="A31:B31"/>
    <mergeCell ref="C31:H31"/>
    <mergeCell ref="A32:B32"/>
    <mergeCell ref="C32:H32"/>
    <mergeCell ref="A33:B33"/>
    <mergeCell ref="C33:H33"/>
    <mergeCell ref="E41:H41"/>
    <mergeCell ref="A34:B34"/>
    <mergeCell ref="C34:H34"/>
    <mergeCell ref="A35:B35"/>
    <mergeCell ref="C35:H35"/>
    <mergeCell ref="A36:B41"/>
    <mergeCell ref="C36:D36"/>
    <mergeCell ref="E36:H36"/>
    <mergeCell ref="C37:D37"/>
    <mergeCell ref="C40:D40"/>
    <mergeCell ref="E40:H40"/>
    <mergeCell ref="E37:H37"/>
    <mergeCell ref="C38:D38"/>
    <mergeCell ref="E38:H38"/>
    <mergeCell ref="C39:D39"/>
    <mergeCell ref="E39:H39"/>
  </mergeCells>
  <phoneticPr fontId="5"/>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6">
    <tabColor rgb="FF92D050"/>
    <pageSetUpPr fitToPage="1"/>
  </sheetPr>
  <dimension ref="A1:AS138"/>
  <sheetViews>
    <sheetView zoomScale="89" zoomScaleNormal="89" workbookViewId="0">
      <selection activeCell="A13" sqref="A13:A40"/>
    </sheetView>
  </sheetViews>
  <sheetFormatPr defaultColWidth="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71" width="4.625" style="24" customWidth="1"/>
    <col min="72" max="16384" width="8.75" style="24"/>
  </cols>
  <sheetData>
    <row r="1" spans="1:45" ht="18.75" customHeight="1">
      <c r="A1" s="984" t="s">
        <v>200</v>
      </c>
      <c r="B1" s="1342" t="s">
        <v>787</v>
      </c>
      <c r="C1" s="1342"/>
      <c r="D1" s="1342"/>
      <c r="E1" s="1342"/>
      <c r="F1" s="1342"/>
      <c r="G1" s="1342"/>
      <c r="H1" s="1342"/>
      <c r="I1" s="1342"/>
      <c r="J1" s="1342"/>
      <c r="K1" s="1342"/>
      <c r="L1" s="1342"/>
      <c r="M1" s="1342"/>
      <c r="N1" s="1342"/>
      <c r="O1" s="1342"/>
      <c r="P1" s="1342"/>
      <c r="Q1" s="1342"/>
      <c r="R1" s="1342"/>
      <c r="S1" s="1342"/>
      <c r="T1" s="1342"/>
      <c r="U1" s="1342"/>
      <c r="V1" s="1342"/>
      <c r="W1" s="201" t="s">
        <v>595</v>
      </c>
    </row>
    <row r="2" spans="1:45" ht="30" customHeight="1">
      <c r="A2" s="1340"/>
      <c r="B2" s="1344" t="s">
        <v>181</v>
      </c>
      <c r="C2" s="1344"/>
      <c r="D2" s="935"/>
      <c r="E2" s="1345">
        <f>【入力用】チーム登録!D18</f>
        <v>0</v>
      </c>
      <c r="F2" s="1345"/>
      <c r="G2" s="1345"/>
      <c r="H2" s="981"/>
      <c r="I2" s="1346"/>
      <c r="J2" s="983"/>
      <c r="K2" s="983"/>
      <c r="L2" s="983"/>
      <c r="M2" s="25"/>
      <c r="N2" s="25"/>
      <c r="O2" s="25"/>
      <c r="P2" s="25"/>
      <c r="Q2" s="25"/>
      <c r="R2" s="25"/>
      <c r="S2" s="25"/>
      <c r="T2" s="25"/>
      <c r="U2" s="25"/>
      <c r="V2" s="25"/>
      <c r="W2" s="25"/>
      <c r="AG2" s="27" t="s">
        <v>210</v>
      </c>
    </row>
    <row r="3" spans="1:45" s="27" customFormat="1" ht="15.75">
      <c r="A3" s="1340"/>
      <c r="B3" s="987" t="s">
        <v>83</v>
      </c>
      <c r="C3" s="988"/>
      <c r="D3" s="988"/>
      <c r="E3" s="990" t="str">
        <f>PHONETIC(【入力用】チーム登録!D15)</f>
        <v/>
      </c>
      <c r="F3" s="991"/>
      <c r="G3" s="991"/>
      <c r="H3" s="1343"/>
      <c r="I3" s="1343"/>
      <c r="J3" s="1343"/>
      <c r="K3" s="1343"/>
      <c r="L3" s="1343"/>
      <c r="M3" s="991"/>
      <c r="N3" s="991"/>
      <c r="O3" s="992"/>
      <c r="P3" s="26"/>
      <c r="Q3" s="26"/>
      <c r="R3" s="26"/>
      <c r="S3" s="26"/>
      <c r="T3" s="26"/>
      <c r="U3" s="26"/>
      <c r="V3" s="26"/>
      <c r="W3" s="26"/>
      <c r="AG3" s="27" t="s">
        <v>211</v>
      </c>
    </row>
    <row r="4" spans="1:45" s="27" customFormat="1" ht="28.5" customHeight="1">
      <c r="A4" s="1340"/>
      <c r="B4" s="993" t="s">
        <v>84</v>
      </c>
      <c r="C4" s="994"/>
      <c r="D4" s="994"/>
      <c r="E4" s="996">
        <f>【入力用】チーム登録!D14</f>
        <v>0</v>
      </c>
      <c r="F4" s="997"/>
      <c r="G4" s="997"/>
      <c r="H4" s="997"/>
      <c r="I4" s="997"/>
      <c r="J4" s="997"/>
      <c r="K4" s="997"/>
      <c r="L4" s="997"/>
      <c r="M4" s="997"/>
      <c r="N4" s="997"/>
      <c r="O4" s="998"/>
      <c r="P4" s="26"/>
      <c r="Q4" s="26"/>
      <c r="R4" s="26"/>
      <c r="S4" s="26"/>
      <c r="T4" s="26"/>
      <c r="U4" s="26"/>
      <c r="V4" s="36"/>
      <c r="X4" s="23"/>
    </row>
    <row r="5" spans="1:45" s="27" customFormat="1" ht="15.75">
      <c r="A5" s="1340"/>
      <c r="B5" s="935" t="s">
        <v>85</v>
      </c>
      <c r="C5" s="935"/>
      <c r="D5" s="935"/>
      <c r="E5" s="28"/>
      <c r="F5" s="933">
        <f>【入力用】チーム登録!D23</f>
        <v>0</v>
      </c>
      <c r="G5" s="933"/>
      <c r="H5" s="933"/>
      <c r="I5" s="929"/>
      <c r="J5" s="928" t="s">
        <v>765</v>
      </c>
      <c r="K5" s="929"/>
      <c r="L5" s="930" t="s">
        <v>189</v>
      </c>
      <c r="M5" s="931"/>
      <c r="N5" s="932"/>
      <c r="O5" s="928">
        <f>【入力用】個人登録!E15</f>
        <v>0</v>
      </c>
      <c r="P5" s="933"/>
      <c r="Q5" s="929"/>
      <c r="R5" s="470"/>
      <c r="S5" s="999"/>
      <c r="T5" s="999"/>
      <c r="U5" s="999"/>
      <c r="V5" s="471"/>
      <c r="W5" s="77"/>
    </row>
    <row r="6" spans="1:45" s="27" customFormat="1" ht="15.75">
      <c r="A6" s="1340"/>
      <c r="B6" s="935" t="s">
        <v>86</v>
      </c>
      <c r="C6" s="935"/>
      <c r="D6" s="935"/>
      <c r="E6" s="255">
        <v>30</v>
      </c>
      <c r="F6" s="974">
        <f>【入力用】個人登録!E10</f>
        <v>0</v>
      </c>
      <c r="G6" s="974"/>
      <c r="H6" s="974"/>
      <c r="I6" s="974"/>
      <c r="J6" s="928">
        <f>【入力用】個人登録!O10</f>
        <v>0</v>
      </c>
      <c r="K6" s="929"/>
      <c r="L6" s="930" t="s">
        <v>190</v>
      </c>
      <c r="M6" s="931"/>
      <c r="N6" s="932"/>
      <c r="O6" s="928">
        <f>【入力用】チーム登録!D35</f>
        <v>0</v>
      </c>
      <c r="P6" s="933"/>
      <c r="Q6" s="929"/>
      <c r="R6" s="472"/>
      <c r="S6" s="934"/>
      <c r="T6" s="934"/>
      <c r="U6" s="934"/>
      <c r="V6" s="473"/>
      <c r="W6" s="23"/>
    </row>
    <row r="7" spans="1:45" s="27" customFormat="1" ht="15.75">
      <c r="A7" s="1340"/>
      <c r="B7" s="935" t="s">
        <v>87</v>
      </c>
      <c r="C7" s="935"/>
      <c r="D7" s="935"/>
      <c r="E7" s="255">
        <v>31</v>
      </c>
      <c r="F7" s="974">
        <f>【入力用】個人登録!E11</f>
        <v>0</v>
      </c>
      <c r="G7" s="974"/>
      <c r="H7" s="974"/>
      <c r="I7" s="974"/>
      <c r="J7" s="928">
        <f>【入力用】個人登録!O11</f>
        <v>0</v>
      </c>
      <c r="K7" s="929"/>
      <c r="L7" s="1000" t="s">
        <v>191</v>
      </c>
      <c r="M7" s="1001"/>
      <c r="N7" s="1002"/>
      <c r="O7" s="928">
        <f>【入力用】個人登録!O16</f>
        <v>0</v>
      </c>
      <c r="P7" s="933"/>
      <c r="Q7" s="929"/>
      <c r="R7" s="472"/>
      <c r="S7" s="934"/>
      <c r="T7" s="934"/>
      <c r="U7" s="934"/>
      <c r="V7" s="473"/>
      <c r="W7" s="23"/>
    </row>
    <row r="8" spans="1:45" s="27" customFormat="1" ht="15.75">
      <c r="A8" s="1340"/>
      <c r="B8" s="935" t="s">
        <v>87</v>
      </c>
      <c r="C8" s="935"/>
      <c r="D8" s="935"/>
      <c r="E8" s="255">
        <v>32</v>
      </c>
      <c r="F8" s="974">
        <f>【入力用】個人登録!E12</f>
        <v>0</v>
      </c>
      <c r="G8" s="974"/>
      <c r="H8" s="974"/>
      <c r="I8" s="974"/>
      <c r="J8" s="928">
        <f>【入力用】個人登録!O12</f>
        <v>0</v>
      </c>
      <c r="K8" s="929"/>
      <c r="L8" s="930" t="s">
        <v>192</v>
      </c>
      <c r="M8" s="931"/>
      <c r="N8" s="932"/>
      <c r="O8" s="928">
        <f>【入力用】個人登録!E13</f>
        <v>0</v>
      </c>
      <c r="P8" s="933"/>
      <c r="Q8" s="929"/>
      <c r="R8" s="472"/>
      <c r="S8" s="934"/>
      <c r="T8" s="934"/>
      <c r="U8" s="934"/>
      <c r="V8" s="473"/>
      <c r="W8" s="23"/>
    </row>
    <row r="9" spans="1:45" s="27" customFormat="1" ht="8.25" customHeight="1">
      <c r="A9" s="1340"/>
      <c r="B9" s="29"/>
      <c r="C9" s="29"/>
      <c r="D9" s="29"/>
      <c r="E9" s="26"/>
      <c r="F9" s="26"/>
      <c r="G9" s="26"/>
      <c r="H9" s="26"/>
      <c r="I9" s="26"/>
      <c r="J9" s="26"/>
      <c r="K9" s="26"/>
      <c r="L9" s="26"/>
      <c r="M9" s="26"/>
      <c r="N9" s="26"/>
      <c r="O9" s="26"/>
      <c r="P9" s="26"/>
      <c r="Q9" s="26"/>
      <c r="R9" s="26"/>
      <c r="S9" s="26"/>
      <c r="T9" s="26"/>
      <c r="U9" s="26"/>
      <c r="V9" s="26"/>
      <c r="W9" s="26"/>
    </row>
    <row r="10" spans="1:45" s="27" customFormat="1" ht="19.5" customHeight="1">
      <c r="A10" s="1340"/>
      <c r="B10" s="960" t="s">
        <v>88</v>
      </c>
      <c r="C10" s="960"/>
      <c r="D10" s="960"/>
      <c r="E10" s="960"/>
      <c r="F10" s="960"/>
      <c r="G10" s="960"/>
      <c r="H10" s="960"/>
      <c r="I10" s="960"/>
      <c r="J10" s="960"/>
      <c r="K10" s="960"/>
      <c r="L10" s="960"/>
      <c r="M10" s="960"/>
      <c r="N10" s="960"/>
      <c r="O10" s="960"/>
      <c r="P10" s="960"/>
      <c r="Q10" s="960"/>
      <c r="R10" s="960"/>
      <c r="S10" s="960"/>
      <c r="T10" s="960"/>
      <c r="U10" s="960"/>
      <c r="V10" s="960"/>
      <c r="W10" s="26"/>
    </row>
    <row r="11" spans="1:45" s="27" customFormat="1" ht="12" customHeight="1">
      <c r="A11" s="1341"/>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786</v>
      </c>
      <c r="AK11" s="203"/>
      <c r="AL11" s="203"/>
      <c r="AM11" s="203"/>
      <c r="AN11" s="203"/>
      <c r="AO11" s="203"/>
      <c r="AP11" s="203"/>
      <c r="AQ11" s="203"/>
      <c r="AR11" s="203"/>
      <c r="AS11" s="204"/>
    </row>
    <row r="12" spans="1:45" s="27" customFormat="1" ht="15.75">
      <c r="A12" s="255" t="s">
        <v>185</v>
      </c>
      <c r="B12" s="255" t="s">
        <v>183</v>
      </c>
      <c r="C12" s="930" t="s">
        <v>89</v>
      </c>
      <c r="D12" s="932"/>
      <c r="E12" s="935" t="s">
        <v>90</v>
      </c>
      <c r="F12" s="935"/>
      <c r="G12" s="474" t="s">
        <v>91</v>
      </c>
      <c r="H12" s="935" t="s">
        <v>92</v>
      </c>
      <c r="I12" s="935"/>
      <c r="J12" s="935"/>
      <c r="K12" s="935" t="s">
        <v>301</v>
      </c>
      <c r="L12" s="935"/>
      <c r="M12" s="935"/>
      <c r="N12" s="930" t="s">
        <v>765</v>
      </c>
      <c r="O12" s="932"/>
      <c r="P12" s="935" t="s">
        <v>93</v>
      </c>
      <c r="Q12" s="935"/>
      <c r="R12" s="935"/>
      <c r="S12" s="255" t="s">
        <v>94</v>
      </c>
      <c r="T12" s="935" t="s">
        <v>95</v>
      </c>
      <c r="U12" s="935"/>
      <c r="V12" s="935"/>
      <c r="W12" s="26"/>
      <c r="AF12" s="33"/>
      <c r="AG12" s="30"/>
      <c r="AJ12" s="202" t="s">
        <v>787</v>
      </c>
      <c r="AK12" s="203"/>
      <c r="AL12" s="203"/>
      <c r="AM12" s="203"/>
      <c r="AN12" s="203"/>
      <c r="AO12" s="203"/>
      <c r="AP12" s="203"/>
      <c r="AQ12" s="203"/>
      <c r="AR12" s="203"/>
      <c r="AS12" s="204"/>
    </row>
    <row r="13" spans="1:45" s="27" customFormat="1" ht="15.75">
      <c r="A13" s="22" t="s">
        <v>830</v>
      </c>
      <c r="B13" s="444">
        <v>1</v>
      </c>
      <c r="C13" s="963" t="str">
        <f>IF(ISERROR(VLOOKUP(A13,【入力用】個人登録!$A$21:$P$50,2,FALSE)),"",VLOOKUP(A13,【入力用】個人登録!$A$21:$P$50,2,FALSE)) &amp; IF(ISERROR(VLOOKUP(A13,【入力用】個人登録!$A$59:$P$127,2,FALSE)),"",VLOOKUP(A13,【入力用】個人登録!$A$59:$P$127,2,FALSE))</f>
        <v>10</v>
      </c>
      <c r="D13" s="964"/>
      <c r="E13" s="961" t="str">
        <f>IF(ISERROR(VLOOKUP(A13,【入力用】個人登録!$A$21:$P$50,13,FALSE)),"",VLOOKUP(A13,【入力用】個人登録!$A$21:$P$50,13,FALSE)) &amp; IF(ISERROR(VLOOKUP(A13,【入力用】個人登録!$A$59:$P$127,13,FALSE)),"",VLOOKUP(A13,【入力用】個人登録!$A$59:$P$127,13,FALSE))</f>
        <v/>
      </c>
      <c r="F13" s="962"/>
      <c r="G13" s="475" t="str">
        <f>IF(ISERROR(VLOOKUP(A13,【入力用】個人登録!$A$21:$P$50,15,FALSE)),"",VLOOKUP(A13,【入力用】個人登録!$A$21:$P$50,15,FALSE)) &amp; IF(ISERROR(VLOOKUP(A13,【入力用】個人登録!$A$59:$P$127,15,FALSE)),"",VLOOKUP(A13,【入力用】個人登録!$A$59:$P$127,15,FALSE))</f>
        <v/>
      </c>
      <c r="H13" s="965" t="str">
        <f>IF(ISERROR(VLOOKUP(A13,【入力用】個人登録!$A$21:$P$50,5,FALSE)),"",VLOOKUP(A13,【入力用】個人登録!$A$21:$P$50,5,FALSE)) &amp; IF(ISERROR(VLOOKUP(A13,【入力用】個人登録!$A$59:$P$127,5,FALSE)),"",VLOOKUP(A13,【入力用】個人登録!$A$59:$P$127,5,FALSE))</f>
        <v/>
      </c>
      <c r="I13" s="966"/>
      <c r="J13" s="967"/>
      <c r="K13" s="965" t="str">
        <f>IF(ISERROR(VLOOKUP(A13,【入力用】個人登録!$A$21:$P$50,6,FALSE)),"",VLOOKUP(A13,【入力用】個人登録!$A$21:$P$50,6,FALSE)) &amp; IF(ISERROR(VLOOKUP(A13,【入力用】個人登録!$A$59:$P$127,6,FALSE)),"",VLOOKUP(A13,【入力用】個人登録!$A$59:$P$127,6,FALSE))</f>
        <v/>
      </c>
      <c r="L13" s="966"/>
      <c r="M13" s="967"/>
      <c r="N13" s="965" t="str">
        <f>IF(ISERROR(VLOOKUP(A13,【入力用】個人登録!$A$21:$P$50,16,FALSE)),"",VLOOKUP(A13,【入力用】個人登録!$A$21:$P$50,16,FALSE)) &amp; IF(ISERROR(VLOOKUP(A13,【入力用】個人登録!$A$59:$P$127,16,FALSE)),"",VLOOKUP(A13,【入力用】個人登録!$A$59:$P$127,16,FALSE))</f>
        <v/>
      </c>
      <c r="O13" s="967"/>
      <c r="P13" s="968" t="str">
        <f>IF(ISERROR(VLOOKUP(A13,【入力用】個人登録!$A$21:$P$50,8,FALSE)),"",VLOOKUP(A13,【入力用】個人登録!$A$21:$P$50,8,FALSE)) &amp; IF(ISERROR(VLOOKUP(A13,【入力用】個人登録!$A$59:$P$127,8,FALSE)),"",VLOOKUP(A13,【入力用】個人登録!$A$59:$P$127,8,FALSE))</f>
        <v/>
      </c>
      <c r="Q13" s="969"/>
      <c r="R13" s="970"/>
      <c r="S13" s="457" t="str">
        <f>IF(ISERROR(VLOOKUP(A13,【入力用】個人登録!$A$21:$P$50,3,FALSE)),"",VLOOKUP(A13,【入力用】個人登録!$A$21:$P$50,3,FALSE)) &amp; IF(ISERROR(VLOOKUP(A13,【入力用】個人登録!$A$59:$P$127,3,FALSE)),"",VLOOKUP(A13,【入力用】個人登録!$A$59:$P$127,3,FALSE))</f>
        <v/>
      </c>
      <c r="T13" s="971"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972"/>
      <c r="V13" s="973"/>
      <c r="W13" s="23" t="s">
        <v>299</v>
      </c>
      <c r="AF13" s="48"/>
      <c r="AG13" s="30"/>
      <c r="AJ13" s="202" t="s">
        <v>788</v>
      </c>
      <c r="AK13" s="203"/>
      <c r="AL13" s="203"/>
      <c r="AM13" s="203"/>
      <c r="AN13" s="203"/>
      <c r="AO13" s="203"/>
      <c r="AP13" s="203"/>
      <c r="AQ13" s="203"/>
      <c r="AR13" s="203"/>
      <c r="AS13" s="204"/>
    </row>
    <row r="14" spans="1:45" s="27" customFormat="1" ht="15.75">
      <c r="A14" s="22" t="s">
        <v>824</v>
      </c>
      <c r="B14" s="458">
        <v>2</v>
      </c>
      <c r="C14" s="936" t="str">
        <f>IF(ISERROR(VLOOKUP(A14,【入力用】個人登録!$A$21:$P$50,2,FALSE)),"",VLOOKUP(A14,【入力用】個人登録!$A$21:$P$50,2,FALSE)) &amp; IF(ISERROR(VLOOKUP(A14,【入力用】個人登録!$A$59:$P$127,2,FALSE)),"",VLOOKUP(A14,【入力用】個人登録!$A$59:$P$127,2,FALSE))</f>
        <v/>
      </c>
      <c r="D14" s="937"/>
      <c r="E14" s="938" t="str">
        <f>IF(ISERROR(VLOOKUP(A14,【入力用】個人登録!$A$21:$P$50,13,FALSE)),"",VLOOKUP(A14,【入力用】個人登録!$A$21:$P$50,13,FALSE)) &amp; IF(ISERROR(VLOOKUP(A14,【入力用】個人登録!$A$59:$P$127,13,FALSE)),"",VLOOKUP(A14,【入力用】個人登録!$A$59:$P$127,13,FALSE))</f>
        <v/>
      </c>
      <c r="F14" s="939"/>
      <c r="G14" s="476" t="str">
        <f>IF(ISERROR(VLOOKUP(A14,【入力用】個人登録!$A$21:$P$50,15,FALSE)),"",VLOOKUP(A14,【入力用】個人登録!$A$21:$P$50,15,FALSE)) &amp; IF(ISERROR(VLOOKUP(A14,【入力用】個人登録!$A$59:$P$127,15,FALSE)),"",VLOOKUP(A14,【入力用】個人登録!$A$59:$P$127,15,FALSE))</f>
        <v/>
      </c>
      <c r="H14" s="949" t="str">
        <f>IF(ISERROR(VLOOKUP(A14,【入力用】個人登録!$A$21:$P$50,5,FALSE)),"",VLOOKUP(A14,【入力用】個人登録!$A$21:$P$50,5,FALSE)) &amp; IF(ISERROR(VLOOKUP(A14,【入力用】個人登録!$A$59:$P$127,5,FALSE)),"",VLOOKUP(A14,【入力用】個人登録!$A$59:$P$127,5,FALSE))</f>
        <v/>
      </c>
      <c r="I14" s="950"/>
      <c r="J14" s="951"/>
      <c r="K14" s="949" t="str">
        <f>IF(ISERROR(VLOOKUP(A14,【入力用】個人登録!$A$21:$P$50,6,FALSE)),"",VLOOKUP(A14,【入力用】個人登録!$A$21:$P$50,6,FALSE)) &amp; IF(ISERROR(VLOOKUP(A14,【入力用】個人登録!$A$59:$P$127,6,FALSE)),"",VLOOKUP(A14,【入力用】個人登録!$A$59:$P$127,6,FALSE))</f>
        <v/>
      </c>
      <c r="L14" s="950"/>
      <c r="M14" s="951"/>
      <c r="N14" s="949" t="str">
        <f>IF(ISERROR(VLOOKUP(A14,【入力用】個人登録!$A$21:$P$50,16,FALSE)),"",VLOOKUP(A14,【入力用】個人登録!$A$21:$P$50,16,FALSE)) &amp; IF(ISERROR(VLOOKUP(A14,【入力用】個人登録!$A$59:$P$127,16,FALSE)),"",VLOOKUP(A14,【入力用】個人登録!$A$59:$P$127,16,FALSE))</f>
        <v/>
      </c>
      <c r="O14" s="951"/>
      <c r="P14" s="954" t="str">
        <f>IF(ISERROR(VLOOKUP(A14,【入力用】個人登録!$A$21:$P$50,8,FALSE)),"",VLOOKUP(A14,【入力用】個人登録!$A$21:$P$50,8,FALSE)) &amp; IF(ISERROR(VLOOKUP(A14,【入力用】個人登録!$A$59:$P$127,8,FALSE)),"",VLOOKUP(A14,【入力用】個人登録!$A$59:$P$127,8,FALSE))</f>
        <v/>
      </c>
      <c r="Q14" s="955"/>
      <c r="R14" s="956"/>
      <c r="S14" s="456" t="str">
        <f>IF(ISERROR(VLOOKUP(A14,【入力用】個人登録!$A$21:$P$50,3,FALSE)),"",VLOOKUP(A14,【入力用】個人登録!$A$21:$P$50,3,FALSE)) &amp; IF(ISERROR(VLOOKUP(A14,【入力用】個人登録!$A$59:$P$127,3,FALSE)),"",VLOOKUP(A14,【入力用】個人登録!$A$59:$P$127,3,FALSE))</f>
        <v/>
      </c>
      <c r="T14" s="957"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v>
      </c>
      <c r="U14" s="958"/>
      <c r="V14" s="959"/>
      <c r="W14" s="77" t="s">
        <v>300</v>
      </c>
      <c r="AF14" s="48"/>
      <c r="AG14" s="30"/>
      <c r="AJ14" s="202" t="s">
        <v>789</v>
      </c>
      <c r="AK14" s="203"/>
      <c r="AL14" s="203"/>
      <c r="AM14" s="203"/>
      <c r="AN14" s="203"/>
      <c r="AO14" s="203"/>
      <c r="AP14" s="203"/>
      <c r="AQ14" s="203"/>
      <c r="AR14" s="203"/>
      <c r="AS14" s="204"/>
    </row>
    <row r="15" spans="1:45" s="27" customFormat="1" ht="15.75">
      <c r="A15" s="22" t="s">
        <v>825</v>
      </c>
      <c r="B15" s="458">
        <v>3</v>
      </c>
      <c r="C15" s="936" t="str">
        <f>IF(ISERROR(VLOOKUP(A15,【入力用】個人登録!$A$21:$P$50,2,FALSE)),"",VLOOKUP(A15,【入力用】個人登録!$A$21:$P$50,2,FALSE)) &amp; IF(ISERROR(VLOOKUP(A15,【入力用】個人登録!$A$59:$P$127,2,FALSE)),"",VLOOKUP(A15,【入力用】個人登録!$A$59:$P$127,2,FALSE))</f>
        <v/>
      </c>
      <c r="D15" s="937"/>
      <c r="E15" s="938" t="str">
        <f>IF(ISERROR(VLOOKUP(A15,【入力用】個人登録!$A$21:$P$50,13,FALSE)),"",VLOOKUP(A15,【入力用】個人登録!$A$21:$P$50,13,FALSE)) &amp; IF(ISERROR(VLOOKUP(A15,【入力用】個人登録!$A$59:$P$127,13,FALSE)),"",VLOOKUP(A15,【入力用】個人登録!$A$59:$P$127,13,FALSE))</f>
        <v/>
      </c>
      <c r="F15" s="939"/>
      <c r="G15" s="476" t="str">
        <f>IF(ISERROR(VLOOKUP(A15,【入力用】個人登録!$A$21:$P$50,15,FALSE)),"",VLOOKUP(A15,【入力用】個人登録!$A$21:$P$50,15,FALSE)) &amp; IF(ISERROR(VLOOKUP(A15,【入力用】個人登録!$A$59:$P$127,15,FALSE)),"",VLOOKUP(A15,【入力用】個人登録!$A$59:$P$127,15,FALSE))</f>
        <v/>
      </c>
      <c r="H15" s="949" t="str">
        <f>IF(ISERROR(VLOOKUP(A15,【入力用】個人登録!$A$21:$P$50,5,FALSE)),"",VLOOKUP(A15,【入力用】個人登録!$A$21:$P$50,5,FALSE)) &amp; IF(ISERROR(VLOOKUP(A15,【入力用】個人登録!$A$59:$P$127,5,FALSE)),"",VLOOKUP(A15,【入力用】個人登録!$A$59:$P$127,5,FALSE))</f>
        <v/>
      </c>
      <c r="I15" s="950"/>
      <c r="J15" s="951"/>
      <c r="K15" s="949" t="str">
        <f>IF(ISERROR(VLOOKUP(A15,【入力用】個人登録!$A$21:$P$50,6,FALSE)),"",VLOOKUP(A15,【入力用】個人登録!$A$21:$P$50,6,FALSE)) &amp; IF(ISERROR(VLOOKUP(A15,【入力用】個人登録!$A$59:$P$127,6,FALSE)),"",VLOOKUP(A15,【入力用】個人登録!$A$59:$P$127,6,FALSE))</f>
        <v/>
      </c>
      <c r="L15" s="950"/>
      <c r="M15" s="951"/>
      <c r="N15" s="949" t="str">
        <f>IF(ISERROR(VLOOKUP(A15,【入力用】個人登録!$A$21:$P$50,16,FALSE)),"",VLOOKUP(A15,【入力用】個人登録!$A$21:$P$50,16,FALSE)) &amp; IF(ISERROR(VLOOKUP(A15,【入力用】個人登録!$A$59:$P$127,16,FALSE)),"",VLOOKUP(A15,【入力用】個人登録!$A$59:$P$127,16,FALSE))</f>
        <v/>
      </c>
      <c r="O15" s="951"/>
      <c r="P15" s="954" t="str">
        <f>IF(ISERROR(VLOOKUP(A15,【入力用】個人登録!$A$21:$P$50,8,FALSE)),"",VLOOKUP(A15,【入力用】個人登録!$A$21:$P$50,8,FALSE)) &amp; IF(ISERROR(VLOOKUP(A15,【入力用】個人登録!$A$59:$P$127,8,FALSE)),"",VLOOKUP(A15,【入力用】個人登録!$A$59:$P$127,8,FALSE))</f>
        <v/>
      </c>
      <c r="Q15" s="955"/>
      <c r="R15" s="956"/>
      <c r="S15" s="456" t="str">
        <f>IF(ISERROR(VLOOKUP(A15,【入力用】個人登録!$A$21:$P$50,3,FALSE)),"",VLOOKUP(A15,【入力用】個人登録!$A$21:$P$50,3,FALSE)) &amp; IF(ISERROR(VLOOKUP(A15,【入力用】個人登録!$A$59:$P$127,3,FALSE)),"",VLOOKUP(A15,【入力用】個人登録!$A$59:$P$127,3,FALSE))</f>
        <v/>
      </c>
      <c r="T15" s="957"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v>
      </c>
      <c r="U15" s="958"/>
      <c r="V15" s="959"/>
      <c r="W15" s="26"/>
      <c r="AF15" s="48"/>
      <c r="AG15" s="31"/>
      <c r="AJ15" s="205"/>
      <c r="AK15" s="203"/>
      <c r="AL15" s="203"/>
      <c r="AM15" s="203"/>
      <c r="AN15" s="203"/>
      <c r="AO15" s="203"/>
      <c r="AP15" s="203"/>
      <c r="AQ15" s="203"/>
      <c r="AR15" s="203"/>
      <c r="AS15" s="204"/>
    </row>
    <row r="16" spans="1:45" s="27" customFormat="1" ht="15.75">
      <c r="A16" s="22" t="s">
        <v>826</v>
      </c>
      <c r="B16" s="458">
        <v>4</v>
      </c>
      <c r="C16" s="936" t="str">
        <f>IF(ISERROR(VLOOKUP(A16,【入力用】個人登録!$A$21:$P$50,2,FALSE)),"",VLOOKUP(A16,【入力用】個人登録!$A$21:$P$50,2,FALSE)) &amp; IF(ISERROR(VLOOKUP(A16,【入力用】個人登録!$A$59:$P$127,2,FALSE)),"",VLOOKUP(A16,【入力用】個人登録!$A$59:$P$127,2,FALSE))</f>
        <v/>
      </c>
      <c r="D16" s="937"/>
      <c r="E16" s="938" t="str">
        <f>IF(ISERROR(VLOOKUP(A16,【入力用】個人登録!$A$21:$P$50,13,FALSE)),"",VLOOKUP(A16,【入力用】個人登録!$A$21:$P$50,13,FALSE)) &amp; IF(ISERROR(VLOOKUP(A16,【入力用】個人登録!$A$59:$P$127,13,FALSE)),"",VLOOKUP(A16,【入力用】個人登録!$A$59:$P$127,13,FALSE))</f>
        <v/>
      </c>
      <c r="F16" s="939"/>
      <c r="G16" s="476" t="str">
        <f>IF(ISERROR(VLOOKUP(A16,【入力用】個人登録!$A$21:$P$50,15,FALSE)),"",VLOOKUP(A16,【入力用】個人登録!$A$21:$P$50,15,FALSE)) &amp; IF(ISERROR(VLOOKUP(A16,【入力用】個人登録!$A$59:$P$127,15,FALSE)),"",VLOOKUP(A16,【入力用】個人登録!$A$59:$P$127,15,FALSE))</f>
        <v/>
      </c>
      <c r="H16" s="949" t="str">
        <f>IF(ISERROR(VLOOKUP(A16,【入力用】個人登録!$A$21:$P$50,5,FALSE)),"",VLOOKUP(A16,【入力用】個人登録!$A$21:$P$50,5,FALSE)) &amp; IF(ISERROR(VLOOKUP(A16,【入力用】個人登録!$A$59:$P$127,5,FALSE)),"",VLOOKUP(A16,【入力用】個人登録!$A$59:$P$127,5,FALSE))</f>
        <v/>
      </c>
      <c r="I16" s="950"/>
      <c r="J16" s="951"/>
      <c r="K16" s="949" t="str">
        <f>IF(ISERROR(VLOOKUP(A16,【入力用】個人登録!$A$21:$P$50,6,FALSE)),"",VLOOKUP(A16,【入力用】個人登録!$A$21:$P$50,6,FALSE)) &amp; IF(ISERROR(VLOOKUP(A16,【入力用】個人登録!$A$59:$P$127,6,FALSE)),"",VLOOKUP(A16,【入力用】個人登録!$A$59:$P$127,6,FALSE))</f>
        <v/>
      </c>
      <c r="L16" s="950"/>
      <c r="M16" s="951"/>
      <c r="N16" s="949" t="str">
        <f>IF(ISERROR(VLOOKUP(A16,【入力用】個人登録!$A$21:$P$50,16,FALSE)),"",VLOOKUP(A16,【入力用】個人登録!$A$21:$P$50,16,FALSE)) &amp; IF(ISERROR(VLOOKUP(A16,【入力用】個人登録!$A$59:$P$127,16,FALSE)),"",VLOOKUP(A16,【入力用】個人登録!$A$59:$P$127,16,FALSE))</f>
        <v/>
      </c>
      <c r="O16" s="951"/>
      <c r="P16" s="954" t="str">
        <f>IF(ISERROR(VLOOKUP(A16,【入力用】個人登録!$A$21:$P$50,8,FALSE)),"",VLOOKUP(A16,【入力用】個人登録!$A$21:$P$50,8,FALSE)) &amp; IF(ISERROR(VLOOKUP(A16,【入力用】個人登録!$A$59:$P$127,8,FALSE)),"",VLOOKUP(A16,【入力用】個人登録!$A$59:$P$127,8,FALSE))</f>
        <v/>
      </c>
      <c r="Q16" s="955"/>
      <c r="R16" s="956"/>
      <c r="S16" s="456" t="str">
        <f>IF(ISERROR(VLOOKUP(A16,【入力用】個人登録!$A$21:$P$50,3,FALSE)),"",VLOOKUP(A16,【入力用】個人登録!$A$21:$P$50,3,FALSE)) &amp; IF(ISERROR(VLOOKUP(A16,【入力用】個人登録!$A$59:$P$127,3,FALSE)),"",VLOOKUP(A16,【入力用】個人登録!$A$59:$P$127,3,FALSE))</f>
        <v/>
      </c>
      <c r="T16" s="957"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U16" s="958"/>
      <c r="V16" s="959"/>
      <c r="W16" s="26"/>
      <c r="AF16" s="48"/>
      <c r="AJ16" s="205"/>
      <c r="AK16" s="203"/>
      <c r="AL16" s="203"/>
      <c r="AM16" s="203"/>
      <c r="AN16" s="203"/>
      <c r="AO16" s="203"/>
      <c r="AP16" s="203"/>
      <c r="AQ16" s="203"/>
      <c r="AR16" s="203"/>
      <c r="AS16" s="204"/>
    </row>
    <row r="17" spans="1:32" s="27" customFormat="1" ht="15.75">
      <c r="A17" s="22" t="s">
        <v>827</v>
      </c>
      <c r="B17" s="458">
        <v>5</v>
      </c>
      <c r="C17" s="936" t="str">
        <f>IF(ISERROR(VLOOKUP(A17,【入力用】個人登録!$A$21:$P$50,2,FALSE)),"",VLOOKUP(A17,【入力用】個人登録!$A$21:$P$50,2,FALSE)) &amp; IF(ISERROR(VLOOKUP(A17,【入力用】個人登録!$A$59:$P$127,2,FALSE)),"",VLOOKUP(A17,【入力用】個人登録!$A$59:$P$127,2,FALSE))</f>
        <v/>
      </c>
      <c r="D17" s="937"/>
      <c r="E17" s="938" t="str">
        <f>IF(ISERROR(VLOOKUP(A17,【入力用】個人登録!$A$21:$P$50,13,FALSE)),"",VLOOKUP(A17,【入力用】個人登録!$A$21:$P$50,13,FALSE)) &amp; IF(ISERROR(VLOOKUP(A17,【入力用】個人登録!$A$59:$P$127,13,FALSE)),"",VLOOKUP(A17,【入力用】個人登録!$A$59:$P$127,13,FALSE))</f>
        <v/>
      </c>
      <c r="F17" s="939"/>
      <c r="G17" s="476" t="str">
        <f>IF(ISERROR(VLOOKUP(A17,【入力用】個人登録!$A$21:$P$50,15,FALSE)),"",VLOOKUP(A17,【入力用】個人登録!$A$21:$P$50,15,FALSE)) &amp; IF(ISERROR(VLOOKUP(A17,【入力用】個人登録!$A$59:$P$127,15,FALSE)),"",VLOOKUP(A17,【入力用】個人登録!$A$59:$P$127,15,FALSE))</f>
        <v/>
      </c>
      <c r="H17" s="949" t="str">
        <f>IF(ISERROR(VLOOKUP(A17,【入力用】個人登録!$A$21:$P$50,5,FALSE)),"",VLOOKUP(A17,【入力用】個人登録!$A$21:$P$50,5,FALSE)) &amp; IF(ISERROR(VLOOKUP(A17,【入力用】個人登録!$A$59:$P$127,5,FALSE)),"",VLOOKUP(A17,【入力用】個人登録!$A$59:$P$127,5,FALSE))</f>
        <v/>
      </c>
      <c r="I17" s="950"/>
      <c r="J17" s="951"/>
      <c r="K17" s="949" t="str">
        <f>IF(ISERROR(VLOOKUP(A17,【入力用】個人登録!$A$21:$P$50,6,FALSE)),"",VLOOKUP(A17,【入力用】個人登録!$A$21:$P$50,6,FALSE)) &amp; IF(ISERROR(VLOOKUP(A17,【入力用】個人登録!$A$59:$P$127,6,FALSE)),"",VLOOKUP(A17,【入力用】個人登録!$A$59:$P$127,6,FALSE))</f>
        <v/>
      </c>
      <c r="L17" s="950"/>
      <c r="M17" s="951"/>
      <c r="N17" s="949" t="str">
        <f>IF(ISERROR(VLOOKUP(A17,【入力用】個人登録!$A$21:$P$50,16,FALSE)),"",VLOOKUP(A17,【入力用】個人登録!$A$21:$P$50,16,FALSE)) &amp; IF(ISERROR(VLOOKUP(A17,【入力用】個人登録!$A$59:$P$127,16,FALSE)),"",VLOOKUP(A17,【入力用】個人登録!$A$59:$P$127,16,FALSE))</f>
        <v/>
      </c>
      <c r="O17" s="951"/>
      <c r="P17" s="954" t="str">
        <f>IF(ISERROR(VLOOKUP(A17,【入力用】個人登録!$A$21:$P$50,8,FALSE)),"",VLOOKUP(A17,【入力用】個人登録!$A$21:$P$50,8,FALSE)) &amp; IF(ISERROR(VLOOKUP(A17,【入力用】個人登録!$A$59:$P$127,8,FALSE)),"",VLOOKUP(A17,【入力用】個人登録!$A$59:$P$127,8,FALSE))</f>
        <v/>
      </c>
      <c r="Q17" s="955"/>
      <c r="R17" s="956"/>
      <c r="S17" s="456" t="str">
        <f>IF(ISERROR(VLOOKUP(A17,【入力用】個人登録!$A$21:$P$50,3,FALSE)),"",VLOOKUP(A17,【入力用】個人登録!$A$21:$P$50,3,FALSE)) &amp; IF(ISERROR(VLOOKUP(A17,【入力用】個人登録!$A$59:$P$127,3,FALSE)),"",VLOOKUP(A17,【入力用】個人登録!$A$59:$P$127,3,FALSE))</f>
        <v/>
      </c>
      <c r="T17" s="957"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U17" s="958"/>
      <c r="V17" s="959"/>
      <c r="W17" s="26"/>
      <c r="AF17" s="48"/>
    </row>
    <row r="18" spans="1:32" s="27" customFormat="1" ht="15.75">
      <c r="A18" s="22" t="s">
        <v>828</v>
      </c>
      <c r="B18" s="458">
        <v>6</v>
      </c>
      <c r="C18" s="936" t="str">
        <f>IF(ISERROR(VLOOKUP(A18,【入力用】個人登録!$A$21:$P$50,2,FALSE)),"",VLOOKUP(A18,【入力用】個人登録!$A$21:$P$50,2,FALSE)) &amp; IF(ISERROR(VLOOKUP(A18,【入力用】個人登録!$A$59:$P$127,2,FALSE)),"",VLOOKUP(A18,【入力用】個人登録!$A$59:$P$127,2,FALSE))</f>
        <v/>
      </c>
      <c r="D18" s="937"/>
      <c r="E18" s="938" t="str">
        <f>IF(ISERROR(VLOOKUP(A18,【入力用】個人登録!$A$21:$P$50,13,FALSE)),"",VLOOKUP(A18,【入力用】個人登録!$A$21:$P$50,13,FALSE)) &amp; IF(ISERROR(VLOOKUP(A18,【入力用】個人登録!$A$59:$P$127,13,FALSE)),"",VLOOKUP(A18,【入力用】個人登録!$A$59:$P$127,13,FALSE))</f>
        <v/>
      </c>
      <c r="F18" s="939"/>
      <c r="G18" s="476" t="str">
        <f>IF(ISERROR(VLOOKUP(A18,【入力用】個人登録!$A$21:$P$50,15,FALSE)),"",VLOOKUP(A18,【入力用】個人登録!$A$21:$P$50,15,FALSE)) &amp; IF(ISERROR(VLOOKUP(A18,【入力用】個人登録!$A$59:$P$127,15,FALSE)),"",VLOOKUP(A18,【入力用】個人登録!$A$59:$P$127,15,FALSE))</f>
        <v/>
      </c>
      <c r="H18" s="949" t="str">
        <f>IF(ISERROR(VLOOKUP(A18,【入力用】個人登録!$A$21:$P$50,5,FALSE)),"",VLOOKUP(A18,【入力用】個人登録!$A$21:$P$50,5,FALSE)) &amp; IF(ISERROR(VLOOKUP(A18,【入力用】個人登録!$A$59:$P$127,5,FALSE)),"",VLOOKUP(A18,【入力用】個人登録!$A$59:$P$127,5,FALSE))</f>
        <v/>
      </c>
      <c r="I18" s="950"/>
      <c r="J18" s="951"/>
      <c r="K18" s="949" t="str">
        <f>IF(ISERROR(VLOOKUP(A18,【入力用】個人登録!$A$21:$P$50,6,FALSE)),"",VLOOKUP(A18,【入力用】個人登録!$A$21:$P$50,6,FALSE)) &amp; IF(ISERROR(VLOOKUP(A18,【入力用】個人登録!$A$59:$P$127,6,FALSE)),"",VLOOKUP(A18,【入力用】個人登録!$A$59:$P$127,6,FALSE))</f>
        <v/>
      </c>
      <c r="L18" s="950"/>
      <c r="M18" s="951"/>
      <c r="N18" s="949" t="str">
        <f>IF(ISERROR(VLOOKUP(A18,【入力用】個人登録!$A$21:$P$50,16,FALSE)),"",VLOOKUP(A18,【入力用】個人登録!$A$21:$P$50,16,FALSE)) &amp; IF(ISERROR(VLOOKUP(A18,【入力用】個人登録!$A$59:$P$127,16,FALSE)),"",VLOOKUP(A18,【入力用】個人登録!$A$59:$P$127,16,FALSE))</f>
        <v/>
      </c>
      <c r="O18" s="951"/>
      <c r="P18" s="954" t="str">
        <f>IF(ISERROR(VLOOKUP(A18,【入力用】個人登録!$A$21:$P$50,8,FALSE)),"",VLOOKUP(A18,【入力用】個人登録!$A$21:$P$50,8,FALSE)) &amp; IF(ISERROR(VLOOKUP(A18,【入力用】個人登録!$A$59:$P$127,8,FALSE)),"",VLOOKUP(A18,【入力用】個人登録!$A$59:$P$127,8,FALSE))</f>
        <v/>
      </c>
      <c r="Q18" s="955"/>
      <c r="R18" s="956"/>
      <c r="S18" s="456" t="str">
        <f>IF(ISERROR(VLOOKUP(A18,【入力用】個人登録!$A$21:$P$50,3,FALSE)),"",VLOOKUP(A18,【入力用】個人登録!$A$21:$P$50,3,FALSE)) &amp; IF(ISERROR(VLOOKUP(A18,【入力用】個人登録!$A$59:$P$127,3,FALSE)),"",VLOOKUP(A18,【入力用】個人登録!$A$59:$P$127,3,FALSE))</f>
        <v/>
      </c>
      <c r="T18" s="957"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v>
      </c>
      <c r="U18" s="958"/>
      <c r="V18" s="959"/>
      <c r="W18" s="26"/>
      <c r="AF18" s="48"/>
    </row>
    <row r="19" spans="1:32" s="27" customFormat="1" ht="15.75">
      <c r="A19" s="22" t="s">
        <v>831</v>
      </c>
      <c r="B19" s="458">
        <v>7</v>
      </c>
      <c r="C19" s="936" t="str">
        <f>IF(ISERROR(VLOOKUP(A19,【入力用】個人登録!$A$21:$P$50,2,FALSE)),"",VLOOKUP(A19,【入力用】個人登録!$A$21:$P$50,2,FALSE)) &amp; IF(ISERROR(VLOOKUP(A19,【入力用】個人登録!$A$59:$P$127,2,FALSE)),"",VLOOKUP(A19,【入力用】個人登録!$A$59:$P$127,2,FALSE))</f>
        <v/>
      </c>
      <c r="D19" s="937"/>
      <c r="E19" s="938" t="str">
        <f>IF(ISERROR(VLOOKUP(A19,【入力用】個人登録!$A$21:$P$50,13,FALSE)),"",VLOOKUP(A19,【入力用】個人登録!$A$21:$P$50,13,FALSE)) &amp; IF(ISERROR(VLOOKUP(A19,【入力用】個人登録!$A$59:$P$127,13,FALSE)),"",VLOOKUP(A19,【入力用】個人登録!$A$59:$P$127,13,FALSE))</f>
        <v/>
      </c>
      <c r="F19" s="939"/>
      <c r="G19" s="476" t="str">
        <f>IF(ISERROR(VLOOKUP(A19,【入力用】個人登録!$A$21:$P$50,15,FALSE)),"",VLOOKUP(A19,【入力用】個人登録!$A$21:$P$50,15,FALSE)) &amp; IF(ISERROR(VLOOKUP(A19,【入力用】個人登録!$A$59:$P$127,15,FALSE)),"",VLOOKUP(A19,【入力用】個人登録!$A$59:$P$127,15,FALSE))</f>
        <v/>
      </c>
      <c r="H19" s="949" t="str">
        <f>IF(ISERROR(VLOOKUP(A19,【入力用】個人登録!$A$21:$P$50,5,FALSE)),"",VLOOKUP(A19,【入力用】個人登録!$A$21:$P$50,5,FALSE)) &amp; IF(ISERROR(VLOOKUP(A19,【入力用】個人登録!$A$59:$P$127,5,FALSE)),"",VLOOKUP(A19,【入力用】個人登録!$A$59:$P$127,5,FALSE))</f>
        <v/>
      </c>
      <c r="I19" s="950"/>
      <c r="J19" s="951"/>
      <c r="K19" s="949" t="str">
        <f>IF(ISERROR(VLOOKUP(A19,【入力用】個人登録!$A$21:$P$50,6,FALSE)),"",VLOOKUP(A19,【入力用】個人登録!$A$21:$P$50,6,FALSE)) &amp; IF(ISERROR(VLOOKUP(A19,【入力用】個人登録!$A$59:$P$127,6,FALSE)),"",VLOOKUP(A19,【入力用】個人登録!$A$59:$P$127,6,FALSE))</f>
        <v/>
      </c>
      <c r="L19" s="950"/>
      <c r="M19" s="951"/>
      <c r="N19" s="949" t="str">
        <f>IF(ISERROR(VLOOKUP(A19,【入力用】個人登録!$A$21:$P$50,16,FALSE)),"",VLOOKUP(A19,【入力用】個人登録!$A$21:$P$50,16,FALSE)) &amp; IF(ISERROR(VLOOKUP(A19,【入力用】個人登録!$A$59:$P$127,16,FALSE)),"",VLOOKUP(A19,【入力用】個人登録!$A$59:$P$127,16,FALSE))</f>
        <v/>
      </c>
      <c r="O19" s="951"/>
      <c r="P19" s="954" t="str">
        <f>IF(ISERROR(VLOOKUP(A19,【入力用】個人登録!$A$21:$P$50,8,FALSE)),"",VLOOKUP(A19,【入力用】個人登録!$A$21:$P$50,8,FALSE)) &amp; IF(ISERROR(VLOOKUP(A19,【入力用】個人登録!$A$59:$P$127,8,FALSE)),"",VLOOKUP(A19,【入力用】個人登録!$A$59:$P$127,8,FALSE))</f>
        <v/>
      </c>
      <c r="Q19" s="955"/>
      <c r="R19" s="956"/>
      <c r="S19" s="456" t="str">
        <f>IF(ISERROR(VLOOKUP(A19,【入力用】個人登録!$A$21:$P$50,3,FALSE)),"",VLOOKUP(A19,【入力用】個人登録!$A$21:$P$50,3,FALSE)) &amp; IF(ISERROR(VLOOKUP(A19,【入力用】個人登録!$A$59:$P$127,3,FALSE)),"",VLOOKUP(A19,【入力用】個人登録!$A$59:$P$127,3,FALSE))</f>
        <v/>
      </c>
      <c r="T19" s="957"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v>
      </c>
      <c r="U19" s="958"/>
      <c r="V19" s="959"/>
      <c r="W19" s="26"/>
      <c r="AF19" s="48"/>
    </row>
    <row r="20" spans="1:32" s="27" customFormat="1" ht="15.75">
      <c r="A20" s="22" t="s">
        <v>821</v>
      </c>
      <c r="B20" s="458">
        <v>8</v>
      </c>
      <c r="C20" s="936" t="str">
        <f>IF(ISERROR(VLOOKUP(A20,【入力用】個人登録!$A$21:$P$50,2,FALSE)),"",VLOOKUP(A20,【入力用】個人登録!$A$21:$P$50,2,FALSE)) &amp; IF(ISERROR(VLOOKUP(A20,【入力用】個人登録!$A$59:$P$127,2,FALSE)),"",VLOOKUP(A20,【入力用】個人登録!$A$59:$P$127,2,FALSE))</f>
        <v/>
      </c>
      <c r="D20" s="937"/>
      <c r="E20" s="938" t="str">
        <f>IF(ISERROR(VLOOKUP(A20,【入力用】個人登録!$A$21:$P$50,13,FALSE)),"",VLOOKUP(A20,【入力用】個人登録!$A$21:$P$50,13,FALSE)) &amp; IF(ISERROR(VLOOKUP(A20,【入力用】個人登録!$A$59:$P$127,13,FALSE)),"",VLOOKUP(A20,【入力用】個人登録!$A$59:$P$127,13,FALSE))</f>
        <v/>
      </c>
      <c r="F20" s="939"/>
      <c r="G20" s="476" t="str">
        <f>IF(ISERROR(VLOOKUP(A20,【入力用】個人登録!$A$21:$P$50,15,FALSE)),"",VLOOKUP(A20,【入力用】個人登録!$A$21:$P$50,15,FALSE)) &amp; IF(ISERROR(VLOOKUP(A20,【入力用】個人登録!$A$59:$P$127,15,FALSE)),"",VLOOKUP(A20,【入力用】個人登録!$A$59:$P$127,15,FALSE))</f>
        <v/>
      </c>
      <c r="H20" s="949" t="str">
        <f>IF(ISERROR(VLOOKUP(A20,【入力用】個人登録!$A$21:$P$50,5,FALSE)),"",VLOOKUP(A20,【入力用】個人登録!$A$21:$P$50,5,FALSE)) &amp; IF(ISERROR(VLOOKUP(A20,【入力用】個人登録!$A$59:$P$127,5,FALSE)),"",VLOOKUP(A20,【入力用】個人登録!$A$59:$P$127,5,FALSE))</f>
        <v/>
      </c>
      <c r="I20" s="950"/>
      <c r="J20" s="951"/>
      <c r="K20" s="949" t="str">
        <f>IF(ISERROR(VLOOKUP(A20,【入力用】個人登録!$A$21:$P$50,6,FALSE)),"",VLOOKUP(A20,【入力用】個人登録!$A$21:$P$50,6,FALSE)) &amp; IF(ISERROR(VLOOKUP(A20,【入力用】個人登録!$A$59:$P$127,6,FALSE)),"",VLOOKUP(A20,【入力用】個人登録!$A$59:$P$127,6,FALSE))</f>
        <v/>
      </c>
      <c r="L20" s="950"/>
      <c r="M20" s="951"/>
      <c r="N20" s="949" t="str">
        <f>IF(ISERROR(VLOOKUP(A20,【入力用】個人登録!$A$21:$P$50,16,FALSE)),"",VLOOKUP(A20,【入力用】個人登録!$A$21:$P$50,16,FALSE)) &amp; IF(ISERROR(VLOOKUP(A20,【入力用】個人登録!$A$59:$P$127,16,FALSE)),"",VLOOKUP(A20,【入力用】個人登録!$A$59:$P$127,16,FALSE))</f>
        <v/>
      </c>
      <c r="O20" s="951"/>
      <c r="P20" s="954" t="str">
        <f>IF(ISERROR(VLOOKUP(A20,【入力用】個人登録!$A$21:$P$50,8,FALSE)),"",VLOOKUP(A20,【入力用】個人登録!$A$21:$P$50,8,FALSE)) &amp; IF(ISERROR(VLOOKUP(A20,【入力用】個人登録!$A$59:$P$127,8,FALSE)),"",VLOOKUP(A20,【入力用】個人登録!$A$59:$P$127,8,FALSE))</f>
        <v/>
      </c>
      <c r="Q20" s="955"/>
      <c r="R20" s="956"/>
      <c r="S20" s="456" t="str">
        <f>IF(ISERROR(VLOOKUP(A20,【入力用】個人登録!$A$21:$P$50,3,FALSE)),"",VLOOKUP(A20,【入力用】個人登録!$A$21:$P$50,3,FALSE)) &amp; IF(ISERROR(VLOOKUP(A20,【入力用】個人登録!$A$59:$P$127,3,FALSE)),"",VLOOKUP(A20,【入力用】個人登録!$A$59:$P$127,3,FALSE))</f>
        <v/>
      </c>
      <c r="T20" s="957"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v>
      </c>
      <c r="U20" s="958"/>
      <c r="V20" s="959"/>
      <c r="W20" s="26"/>
      <c r="AF20" s="48"/>
    </row>
    <row r="21" spans="1:32" s="27" customFormat="1" ht="15.75">
      <c r="A21" s="22" t="s">
        <v>829</v>
      </c>
      <c r="B21" s="458">
        <v>9</v>
      </c>
      <c r="C21" s="936" t="str">
        <f>IF(ISERROR(VLOOKUP(A21,【入力用】個人登録!$A$21:$P$50,2,FALSE)),"",VLOOKUP(A21,【入力用】個人登録!$A$21:$P$50,2,FALSE)) &amp; IF(ISERROR(VLOOKUP(A21,【入力用】個人登録!$A$59:$P$127,2,FALSE)),"",VLOOKUP(A21,【入力用】個人登録!$A$59:$P$127,2,FALSE))</f>
        <v/>
      </c>
      <c r="D21" s="937"/>
      <c r="E21" s="938" t="str">
        <f>IF(ISERROR(VLOOKUP(A21,【入力用】個人登録!$A$21:$P$50,13,FALSE)),"",VLOOKUP(A21,【入力用】個人登録!$A$21:$P$50,13,FALSE)) &amp; IF(ISERROR(VLOOKUP(A21,【入力用】個人登録!$A$59:$P$127,13,FALSE)),"",VLOOKUP(A21,【入力用】個人登録!$A$59:$P$127,13,FALSE))</f>
        <v/>
      </c>
      <c r="F21" s="939"/>
      <c r="G21" s="476" t="str">
        <f>IF(ISERROR(VLOOKUP(A21,【入力用】個人登録!$A$21:$P$50,15,FALSE)),"",VLOOKUP(A21,【入力用】個人登録!$A$21:$P$50,15,FALSE)) &amp; IF(ISERROR(VLOOKUP(A21,【入力用】個人登録!$A$59:$P$127,15,FALSE)),"",VLOOKUP(A21,【入力用】個人登録!$A$59:$P$127,15,FALSE))</f>
        <v/>
      </c>
      <c r="H21" s="949" t="str">
        <f>IF(ISERROR(VLOOKUP(A21,【入力用】個人登録!$A$21:$P$50,5,FALSE)),"",VLOOKUP(A21,【入力用】個人登録!$A$21:$P$50,5,FALSE)) &amp; IF(ISERROR(VLOOKUP(A21,【入力用】個人登録!$A$59:$P$127,5,FALSE)),"",VLOOKUP(A21,【入力用】個人登録!$A$59:$P$127,5,FALSE))</f>
        <v/>
      </c>
      <c r="I21" s="950"/>
      <c r="J21" s="951"/>
      <c r="K21" s="949" t="str">
        <f>IF(ISERROR(VLOOKUP(A21,【入力用】個人登録!$A$21:$P$50,6,FALSE)),"",VLOOKUP(A21,【入力用】個人登録!$A$21:$P$50,6,FALSE)) &amp; IF(ISERROR(VLOOKUP(A21,【入力用】個人登録!$A$59:$P$127,6,FALSE)),"",VLOOKUP(A21,【入力用】個人登録!$A$59:$P$127,6,FALSE))</f>
        <v/>
      </c>
      <c r="L21" s="950"/>
      <c r="M21" s="951"/>
      <c r="N21" s="949" t="str">
        <f>IF(ISERROR(VLOOKUP(A21,【入力用】個人登録!$A$21:$P$50,16,FALSE)),"",VLOOKUP(A21,【入力用】個人登録!$A$21:$P$50,16,FALSE)) &amp; IF(ISERROR(VLOOKUP(A21,【入力用】個人登録!$A$59:$P$127,16,FALSE)),"",VLOOKUP(A21,【入力用】個人登録!$A$59:$P$127,16,FALSE))</f>
        <v/>
      </c>
      <c r="O21" s="951"/>
      <c r="P21" s="954" t="str">
        <f>IF(ISERROR(VLOOKUP(A21,【入力用】個人登録!$A$21:$P$50,8,FALSE)),"",VLOOKUP(A21,【入力用】個人登録!$A$21:$P$50,8,FALSE)) &amp; IF(ISERROR(VLOOKUP(A21,【入力用】個人登録!$A$59:$P$127,8,FALSE)),"",VLOOKUP(A21,【入力用】個人登録!$A$59:$P$127,8,FALSE))</f>
        <v/>
      </c>
      <c r="Q21" s="955"/>
      <c r="R21" s="956"/>
      <c r="S21" s="456" t="str">
        <f>IF(ISERROR(VLOOKUP(A21,【入力用】個人登録!$A$21:$P$50,3,FALSE)),"",VLOOKUP(A21,【入力用】個人登録!$A$21:$P$50,3,FALSE)) &amp; IF(ISERROR(VLOOKUP(A21,【入力用】個人登録!$A$59:$P$127,3,FALSE)),"",VLOOKUP(A21,【入力用】個人登録!$A$59:$P$127,3,FALSE))</f>
        <v/>
      </c>
      <c r="T21" s="957"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v>
      </c>
      <c r="U21" s="958"/>
      <c r="V21" s="959"/>
      <c r="W21" s="23" t="s">
        <v>480</v>
      </c>
      <c r="AF21" s="48"/>
    </row>
    <row r="22" spans="1:32" s="27" customFormat="1" ht="15.75">
      <c r="A22" s="22" t="s">
        <v>832</v>
      </c>
      <c r="B22" s="458">
        <v>10</v>
      </c>
      <c r="C22" s="936" t="str">
        <f>IF(ISERROR(VLOOKUP(A22,【入力用】個人登録!$A$21:$P$50,2,FALSE)),"",VLOOKUP(A22,【入力用】個人登録!$A$21:$P$50,2,FALSE)) &amp; IF(ISERROR(VLOOKUP(A22,【入力用】個人登録!$A$59:$P$127,2,FALSE)),"",VLOOKUP(A22,【入力用】個人登録!$A$59:$P$127,2,FALSE))</f>
        <v/>
      </c>
      <c r="D22" s="937"/>
      <c r="E22" s="938" t="str">
        <f>IF(ISERROR(VLOOKUP(A22,【入力用】個人登録!$A$21:$P$50,13,FALSE)),"",VLOOKUP(A22,【入力用】個人登録!$A$21:$P$50,13,FALSE)) &amp; IF(ISERROR(VLOOKUP(A22,【入力用】個人登録!$A$59:$P$127,13,FALSE)),"",VLOOKUP(A22,【入力用】個人登録!$A$59:$P$127,13,FALSE))</f>
        <v/>
      </c>
      <c r="F22" s="939"/>
      <c r="G22" s="476" t="str">
        <f>IF(ISERROR(VLOOKUP(A22,【入力用】個人登録!$A$21:$P$50,15,FALSE)),"",VLOOKUP(A22,【入力用】個人登録!$A$21:$P$50,15,FALSE)) &amp; IF(ISERROR(VLOOKUP(A22,【入力用】個人登録!$A$59:$P$127,15,FALSE)),"",VLOOKUP(A22,【入力用】個人登録!$A$59:$P$127,15,FALSE))</f>
        <v/>
      </c>
      <c r="H22" s="949" t="str">
        <f>IF(ISERROR(VLOOKUP(A22,【入力用】個人登録!$A$21:$P$50,5,FALSE)),"",VLOOKUP(A22,【入力用】個人登録!$A$21:$P$50,5,FALSE)) &amp; IF(ISERROR(VLOOKUP(A22,【入力用】個人登録!$A$59:$P$127,5,FALSE)),"",VLOOKUP(A22,【入力用】個人登録!$A$59:$P$127,5,FALSE))</f>
        <v/>
      </c>
      <c r="I22" s="950"/>
      <c r="J22" s="951"/>
      <c r="K22" s="949" t="str">
        <f>IF(ISERROR(VLOOKUP(A22,【入力用】個人登録!$A$21:$P$50,6,FALSE)),"",VLOOKUP(A22,【入力用】個人登録!$A$21:$P$50,6,FALSE)) &amp; IF(ISERROR(VLOOKUP(A22,【入力用】個人登録!$A$59:$P$127,6,FALSE)),"",VLOOKUP(A22,【入力用】個人登録!$A$59:$P$127,6,FALSE))</f>
        <v/>
      </c>
      <c r="L22" s="950"/>
      <c r="M22" s="951"/>
      <c r="N22" s="949" t="str">
        <f>IF(ISERROR(VLOOKUP(A22,【入力用】個人登録!$A$21:$P$50,16,FALSE)),"",VLOOKUP(A22,【入力用】個人登録!$A$21:$P$50,16,FALSE)) &amp; IF(ISERROR(VLOOKUP(A22,【入力用】個人登録!$A$59:$P$127,16,FALSE)),"",VLOOKUP(A22,【入力用】個人登録!$A$59:$P$127,16,FALSE))</f>
        <v/>
      </c>
      <c r="O22" s="951"/>
      <c r="P22" s="954" t="str">
        <f>IF(ISERROR(VLOOKUP(A22,【入力用】個人登録!$A$21:$P$50,8,FALSE)),"",VLOOKUP(A22,【入力用】個人登録!$A$21:$P$50,8,FALSE)) &amp; IF(ISERROR(VLOOKUP(A22,【入力用】個人登録!$A$59:$P$127,8,FALSE)),"",VLOOKUP(A22,【入力用】個人登録!$A$59:$P$127,8,FALSE))</f>
        <v/>
      </c>
      <c r="Q22" s="955"/>
      <c r="R22" s="956"/>
      <c r="S22" s="456" t="str">
        <f>IF(ISERROR(VLOOKUP(A22,【入力用】個人登録!$A$21:$P$50,3,FALSE)),"",VLOOKUP(A22,【入力用】個人登録!$A$21:$P$50,3,FALSE)) &amp; IF(ISERROR(VLOOKUP(A22,【入力用】個人登録!$A$59:$P$127,3,FALSE)),"",VLOOKUP(A22,【入力用】個人登録!$A$59:$P$127,3,FALSE))</f>
        <v/>
      </c>
      <c r="T22" s="957"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v>
      </c>
      <c r="U22" s="958"/>
      <c r="V22" s="959"/>
      <c r="W22" s="23"/>
      <c r="AF22" s="48"/>
    </row>
    <row r="23" spans="1:32" s="27" customFormat="1" ht="15.75">
      <c r="A23" s="22" t="s">
        <v>833</v>
      </c>
      <c r="B23" s="458">
        <v>11</v>
      </c>
      <c r="C23" s="936" t="str">
        <f>IF(ISERROR(VLOOKUP(A23,【入力用】個人登録!$A$21:$P$50,2,FALSE)),"",VLOOKUP(A23,【入力用】個人登録!$A$21:$P$50,2,FALSE)) &amp; IF(ISERROR(VLOOKUP(A23,【入力用】個人登録!$A$59:$P$127,2,FALSE)),"",VLOOKUP(A23,【入力用】個人登録!$A$59:$P$127,2,FALSE))</f>
        <v/>
      </c>
      <c r="D23" s="937"/>
      <c r="E23" s="938" t="str">
        <f>IF(ISERROR(VLOOKUP(A23,【入力用】個人登録!$A$21:$P$50,13,FALSE)),"",VLOOKUP(A23,【入力用】個人登録!$A$21:$P$50,13,FALSE)) &amp; IF(ISERROR(VLOOKUP(A23,【入力用】個人登録!$A$59:$P$127,13,FALSE)),"",VLOOKUP(A23,【入力用】個人登録!$A$59:$P$127,13,FALSE))</f>
        <v/>
      </c>
      <c r="F23" s="939"/>
      <c r="G23" s="476" t="str">
        <f>IF(ISERROR(VLOOKUP(A23,【入力用】個人登録!$A$21:$P$50,15,FALSE)),"",VLOOKUP(A23,【入力用】個人登録!$A$21:$P$50,15,FALSE)) &amp; IF(ISERROR(VLOOKUP(A23,【入力用】個人登録!$A$59:$P$127,15,FALSE)),"",VLOOKUP(A23,【入力用】個人登録!$A$59:$P$127,15,FALSE))</f>
        <v/>
      </c>
      <c r="H23" s="949" t="str">
        <f>IF(ISERROR(VLOOKUP(A23,【入力用】個人登録!$A$21:$P$50,5,FALSE)),"",VLOOKUP(A23,【入力用】個人登録!$A$21:$P$50,5,FALSE)) &amp; IF(ISERROR(VLOOKUP(A23,【入力用】個人登録!$A$59:$P$127,5,FALSE)),"",VLOOKUP(A23,【入力用】個人登録!$A$59:$P$127,5,FALSE))</f>
        <v/>
      </c>
      <c r="I23" s="950"/>
      <c r="J23" s="951"/>
      <c r="K23" s="949" t="str">
        <f>IF(ISERROR(VLOOKUP(A23,【入力用】個人登録!$A$21:$P$50,6,FALSE)),"",VLOOKUP(A23,【入力用】個人登録!$A$21:$P$50,6,FALSE)) &amp; IF(ISERROR(VLOOKUP(A23,【入力用】個人登録!$A$59:$P$127,6,FALSE)),"",VLOOKUP(A23,【入力用】個人登録!$A$59:$P$127,6,FALSE))</f>
        <v/>
      </c>
      <c r="L23" s="950"/>
      <c r="M23" s="951"/>
      <c r="N23" s="949" t="str">
        <f>IF(ISERROR(VLOOKUP(A23,【入力用】個人登録!$A$21:$P$50,16,FALSE)),"",VLOOKUP(A23,【入力用】個人登録!$A$21:$P$50,16,FALSE)) &amp; IF(ISERROR(VLOOKUP(A23,【入力用】個人登録!$A$59:$P$127,16,FALSE)),"",VLOOKUP(A23,【入力用】個人登録!$A$59:$P$127,16,FALSE))</f>
        <v/>
      </c>
      <c r="O23" s="951"/>
      <c r="P23" s="954" t="str">
        <f>IF(ISERROR(VLOOKUP(A23,【入力用】個人登録!$A$21:$P$50,8,FALSE)),"",VLOOKUP(A23,【入力用】個人登録!$A$21:$P$50,8,FALSE)) &amp; IF(ISERROR(VLOOKUP(A23,【入力用】個人登録!$A$59:$P$127,8,FALSE)),"",VLOOKUP(A23,【入力用】個人登録!$A$59:$P$127,8,FALSE))</f>
        <v/>
      </c>
      <c r="Q23" s="955"/>
      <c r="R23" s="956"/>
      <c r="S23" s="456" t="str">
        <f>IF(ISERROR(VLOOKUP(A23,【入力用】個人登録!$A$21:$P$50,3,FALSE)),"",VLOOKUP(A23,【入力用】個人登録!$A$21:$P$50,3,FALSE)) &amp; IF(ISERROR(VLOOKUP(A23,【入力用】個人登録!$A$59:$P$127,3,FALSE)),"",VLOOKUP(A23,【入力用】個人登録!$A$59:$P$127,3,FALSE))</f>
        <v/>
      </c>
      <c r="T23" s="957"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v>
      </c>
      <c r="U23" s="958"/>
      <c r="V23" s="959"/>
      <c r="W23" s="23"/>
      <c r="AF23" s="48"/>
    </row>
    <row r="24" spans="1:32" s="27" customFormat="1" ht="15.75">
      <c r="A24" s="22" t="s">
        <v>822</v>
      </c>
      <c r="B24" s="458">
        <v>12</v>
      </c>
      <c r="C24" s="936" t="str">
        <f>IF(ISERROR(VLOOKUP(A24,【入力用】個人登録!$A$21:$P$50,2,FALSE)),"",VLOOKUP(A24,【入力用】個人登録!$A$21:$P$50,2,FALSE)) &amp; IF(ISERROR(VLOOKUP(A24,【入力用】個人登録!$A$59:$P$127,2,FALSE)),"",VLOOKUP(A24,【入力用】個人登録!$A$59:$P$127,2,FALSE))</f>
        <v/>
      </c>
      <c r="D24" s="937"/>
      <c r="E24" s="938" t="str">
        <f>IF(ISERROR(VLOOKUP(A24,【入力用】個人登録!$A$21:$P$50,13,FALSE)),"",VLOOKUP(A24,【入力用】個人登録!$A$21:$P$50,13,FALSE)) &amp; IF(ISERROR(VLOOKUP(A24,【入力用】個人登録!$A$59:$P$127,13,FALSE)),"",VLOOKUP(A24,【入力用】個人登録!$A$59:$P$127,13,FALSE))</f>
        <v/>
      </c>
      <c r="F24" s="939"/>
      <c r="G24" s="476" t="str">
        <f>IF(ISERROR(VLOOKUP(A24,【入力用】個人登録!$A$21:$P$50,15,FALSE)),"",VLOOKUP(A24,【入力用】個人登録!$A$21:$P$50,15,FALSE)) &amp; IF(ISERROR(VLOOKUP(A24,【入力用】個人登録!$A$59:$P$127,15,FALSE)),"",VLOOKUP(A24,【入力用】個人登録!$A$59:$P$127,15,FALSE))</f>
        <v/>
      </c>
      <c r="H24" s="949" t="str">
        <f>IF(ISERROR(VLOOKUP(A24,【入力用】個人登録!$A$21:$P$50,5,FALSE)),"",VLOOKUP(A24,【入力用】個人登録!$A$21:$P$50,5,FALSE)) &amp; IF(ISERROR(VLOOKUP(A24,【入力用】個人登録!$A$59:$P$127,5,FALSE)),"",VLOOKUP(A24,【入力用】個人登録!$A$59:$P$127,5,FALSE))</f>
        <v/>
      </c>
      <c r="I24" s="950"/>
      <c r="J24" s="951"/>
      <c r="K24" s="949" t="str">
        <f>IF(ISERROR(VLOOKUP(A24,【入力用】個人登録!$A$21:$P$50,6,FALSE)),"",VLOOKUP(A24,【入力用】個人登録!$A$21:$P$50,6,FALSE)) &amp; IF(ISERROR(VLOOKUP(A24,【入力用】個人登録!$A$59:$P$127,6,FALSE)),"",VLOOKUP(A24,【入力用】個人登録!$A$59:$P$127,6,FALSE))</f>
        <v/>
      </c>
      <c r="L24" s="950"/>
      <c r="M24" s="951"/>
      <c r="N24" s="949" t="str">
        <f>IF(ISERROR(VLOOKUP(A24,【入力用】個人登録!$A$21:$P$50,16,FALSE)),"",VLOOKUP(A24,【入力用】個人登録!$A$21:$P$50,16,FALSE)) &amp; IF(ISERROR(VLOOKUP(A24,【入力用】個人登録!$A$59:$P$127,16,FALSE)),"",VLOOKUP(A24,【入力用】個人登録!$A$59:$P$127,16,FALSE))</f>
        <v/>
      </c>
      <c r="O24" s="951"/>
      <c r="P24" s="954" t="str">
        <f>IF(ISERROR(VLOOKUP(A24,【入力用】個人登録!$A$21:$P$50,8,FALSE)),"",VLOOKUP(A24,【入力用】個人登録!$A$21:$P$50,8,FALSE)) &amp; IF(ISERROR(VLOOKUP(A24,【入力用】個人登録!$A$59:$P$127,8,FALSE)),"",VLOOKUP(A24,【入力用】個人登録!$A$59:$P$127,8,FALSE))</f>
        <v/>
      </c>
      <c r="Q24" s="955"/>
      <c r="R24" s="956"/>
      <c r="S24" s="456" t="str">
        <f>IF(ISERROR(VLOOKUP(A24,【入力用】個人登録!$A$21:$P$50,3,FALSE)),"",VLOOKUP(A24,【入力用】個人登録!$A$21:$P$50,3,FALSE)) &amp; IF(ISERROR(VLOOKUP(A24,【入力用】個人登録!$A$59:$P$127,3,FALSE)),"",VLOOKUP(A24,【入力用】個人登録!$A$59:$P$127,3,FALSE))</f>
        <v/>
      </c>
      <c r="T24" s="957"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v>
      </c>
      <c r="U24" s="958"/>
      <c r="V24" s="959"/>
      <c r="W24" s="23"/>
      <c r="AF24" s="48"/>
    </row>
    <row r="25" spans="1:32" s="27" customFormat="1" ht="15.75">
      <c r="A25" s="22" t="s">
        <v>834</v>
      </c>
      <c r="B25" s="458">
        <v>13</v>
      </c>
      <c r="C25" s="936" t="str">
        <f>IF(ISERROR(VLOOKUP(A25,【入力用】個人登録!$A$21:$P$50,2,FALSE)),"",VLOOKUP(A25,【入力用】個人登録!$A$21:$P$50,2,FALSE)) &amp; IF(ISERROR(VLOOKUP(A25,【入力用】個人登録!$A$59:$P$127,2,FALSE)),"",VLOOKUP(A25,【入力用】個人登録!$A$59:$P$127,2,FALSE))</f>
        <v/>
      </c>
      <c r="D25" s="937"/>
      <c r="E25" s="938" t="str">
        <f>IF(ISERROR(VLOOKUP(A25,【入力用】個人登録!$A$21:$P$50,13,FALSE)),"",VLOOKUP(A25,【入力用】個人登録!$A$21:$P$50,13,FALSE)) &amp; IF(ISERROR(VLOOKUP(A25,【入力用】個人登録!$A$59:$P$127,13,FALSE)),"",VLOOKUP(A25,【入力用】個人登録!$A$59:$P$127,13,FALSE))</f>
        <v/>
      </c>
      <c r="F25" s="939"/>
      <c r="G25" s="476" t="str">
        <f>IF(ISERROR(VLOOKUP(A25,【入力用】個人登録!$A$21:$P$50,15,FALSE)),"",VLOOKUP(A25,【入力用】個人登録!$A$21:$P$50,15,FALSE)) &amp; IF(ISERROR(VLOOKUP(A25,【入力用】個人登録!$A$59:$P$127,15,FALSE)),"",VLOOKUP(A25,【入力用】個人登録!$A$59:$P$127,15,FALSE))</f>
        <v/>
      </c>
      <c r="H25" s="949" t="str">
        <f>IF(ISERROR(VLOOKUP(A25,【入力用】個人登録!$A$21:$P$50,5,FALSE)),"",VLOOKUP(A25,【入力用】個人登録!$A$21:$P$50,5,FALSE)) &amp; IF(ISERROR(VLOOKUP(A25,【入力用】個人登録!$A$59:$P$127,5,FALSE)),"",VLOOKUP(A25,【入力用】個人登録!$A$59:$P$127,5,FALSE))</f>
        <v/>
      </c>
      <c r="I25" s="950"/>
      <c r="J25" s="951"/>
      <c r="K25" s="949" t="str">
        <f>IF(ISERROR(VLOOKUP(A25,【入力用】個人登録!$A$21:$P$50,6,FALSE)),"",VLOOKUP(A25,【入力用】個人登録!$A$21:$P$50,6,FALSE)) &amp; IF(ISERROR(VLOOKUP(A25,【入力用】個人登録!$A$59:$P$127,6,FALSE)),"",VLOOKUP(A25,【入力用】個人登録!$A$59:$P$127,6,FALSE))</f>
        <v/>
      </c>
      <c r="L25" s="950"/>
      <c r="M25" s="951"/>
      <c r="N25" s="949" t="str">
        <f>IF(ISERROR(VLOOKUP(A25,【入力用】個人登録!$A$21:$P$50,16,FALSE)),"",VLOOKUP(A25,【入力用】個人登録!$A$21:$P$50,16,FALSE)) &amp; IF(ISERROR(VLOOKUP(A25,【入力用】個人登録!$A$59:$P$127,16,FALSE)),"",VLOOKUP(A25,【入力用】個人登録!$A$59:$P$127,16,FALSE))</f>
        <v/>
      </c>
      <c r="O25" s="951"/>
      <c r="P25" s="954" t="str">
        <f>IF(ISERROR(VLOOKUP(A25,【入力用】個人登録!$A$21:$P$50,8,FALSE)),"",VLOOKUP(A25,【入力用】個人登録!$A$21:$P$50,8,FALSE)) &amp; IF(ISERROR(VLOOKUP(A25,【入力用】個人登録!$A$59:$P$127,8,FALSE)),"",VLOOKUP(A25,【入力用】個人登録!$A$59:$P$127,8,FALSE))</f>
        <v/>
      </c>
      <c r="Q25" s="955"/>
      <c r="R25" s="956"/>
      <c r="S25" s="456" t="str">
        <f>IF(ISERROR(VLOOKUP(A25,【入力用】個人登録!$A$21:$P$50,3,FALSE)),"",VLOOKUP(A25,【入力用】個人登録!$A$21:$P$50,3,FALSE)) &amp; IF(ISERROR(VLOOKUP(A25,【入力用】個人登録!$A$59:$P$127,3,FALSE)),"",VLOOKUP(A25,【入力用】個人登録!$A$59:$P$127,3,FALSE))</f>
        <v/>
      </c>
      <c r="T25" s="957"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v>
      </c>
      <c r="U25" s="958"/>
      <c r="V25" s="959"/>
      <c r="W25" s="23"/>
      <c r="AF25" s="48"/>
    </row>
    <row r="26" spans="1:32" s="27" customFormat="1" ht="15.75">
      <c r="A26" s="22" t="s">
        <v>195</v>
      </c>
      <c r="B26" s="458">
        <v>14</v>
      </c>
      <c r="C26" s="936" t="str">
        <f>IF(ISERROR(VLOOKUP(A26,【入力用】個人登録!$A$21:$P$50,2,FALSE)),"",VLOOKUP(A26,【入力用】個人登録!$A$21:$P$50,2,FALSE)) &amp; IF(ISERROR(VLOOKUP(A26,【入力用】個人登録!$A$59:$P$127,2,FALSE)),"",VLOOKUP(A26,【入力用】個人登録!$A$59:$P$127,2,FALSE))</f>
        <v/>
      </c>
      <c r="D26" s="937"/>
      <c r="E26" s="938" t="str">
        <f>IF(ISERROR(VLOOKUP(A26,【入力用】個人登録!$A$21:$P$50,13,FALSE)),"",VLOOKUP(A26,【入力用】個人登録!$A$21:$P$50,13,FALSE)) &amp; IF(ISERROR(VLOOKUP(A26,【入力用】個人登録!$A$59:$P$127,13,FALSE)),"",VLOOKUP(A26,【入力用】個人登録!$A$59:$P$127,13,FALSE))</f>
        <v/>
      </c>
      <c r="F26" s="939"/>
      <c r="G26" s="477" t="str">
        <f>IF(ISERROR(VLOOKUP(A26,【入力用】個人登録!$A$21:$P$50,15,FALSE)),"",VLOOKUP(A26,【入力用】個人登録!$A$21:$P$50,15,FALSE)) &amp; IF(ISERROR(VLOOKUP(A26,【入力用】個人登録!$A$59:$P$127,15,FALSE)),"",VLOOKUP(A26,【入力用】個人登録!$A$59:$P$127,15,FALSE))</f>
        <v/>
      </c>
      <c r="H26" s="949" t="str">
        <f>IF(ISERROR(VLOOKUP(A26,【入力用】個人登録!$A$21:$P$50,5,FALSE)),"",VLOOKUP(A26,【入力用】個人登録!$A$21:$P$50,5,FALSE)) &amp; IF(ISERROR(VLOOKUP(A26,【入力用】個人登録!$A$59:$P$127,5,FALSE)),"",VLOOKUP(A26,【入力用】個人登録!$A$59:$P$127,5,FALSE))</f>
        <v/>
      </c>
      <c r="I26" s="950"/>
      <c r="J26" s="951"/>
      <c r="K26" s="949" t="str">
        <f>IF(ISERROR(VLOOKUP(A26,【入力用】個人登録!$A$21:$P$50,6,FALSE)),"",VLOOKUP(A26,【入力用】個人登録!$A$21:$P$50,6,FALSE)) &amp; IF(ISERROR(VLOOKUP(A26,【入力用】個人登録!$A$59:$P$127,6,FALSE)),"",VLOOKUP(A26,【入力用】個人登録!$A$59:$P$127,6,FALSE))</f>
        <v/>
      </c>
      <c r="L26" s="950"/>
      <c r="M26" s="951"/>
      <c r="N26" s="949" t="str">
        <f>IF(ISERROR(VLOOKUP(A26,【入力用】個人登録!$A$21:$P$50,16,FALSE)),"",VLOOKUP(A26,【入力用】個人登録!$A$21:$P$50,16,FALSE)) &amp; IF(ISERROR(VLOOKUP(A26,【入力用】個人登録!$A$59:$P$127,16,FALSE)),"",VLOOKUP(A26,【入力用】個人登録!$A$59:$P$127,16,FALSE))</f>
        <v/>
      </c>
      <c r="O26" s="951"/>
      <c r="P26" s="954" t="str">
        <f>IF(ISERROR(VLOOKUP(A26,【入力用】個人登録!$A$21:$P$50,8,FALSE)),"",VLOOKUP(A26,【入力用】個人登録!$A$21:$P$50,8,FALSE)) &amp; IF(ISERROR(VLOOKUP(A26,【入力用】個人登録!$A$59:$P$127,8,FALSE)),"",VLOOKUP(A26,【入力用】個人登録!$A$59:$P$127,8,FALSE))</f>
        <v/>
      </c>
      <c r="Q26" s="955"/>
      <c r="R26" s="956"/>
      <c r="S26" s="456" t="str">
        <f>IF(ISERROR(VLOOKUP(A26,【入力用】個人登録!$A$21:$P$50,3,FALSE)),"",VLOOKUP(A26,【入力用】個人登録!$A$21:$P$50,3,FALSE)) &amp; IF(ISERROR(VLOOKUP(A26,【入力用】個人登録!$A$59:$P$127,3,FALSE)),"",VLOOKUP(A26,【入力用】個人登録!$A$59:$P$127,3,FALSE))</f>
        <v/>
      </c>
      <c r="T26" s="957"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v>
      </c>
      <c r="U26" s="958"/>
      <c r="V26" s="959"/>
      <c r="W26" s="23"/>
      <c r="AF26" s="48"/>
    </row>
    <row r="27" spans="1:32" s="27" customFormat="1" ht="15.75">
      <c r="A27" s="22" t="s">
        <v>835</v>
      </c>
      <c r="B27" s="458">
        <v>15</v>
      </c>
      <c r="C27" s="936" t="str">
        <f>IF(ISERROR(VLOOKUP(A27,【入力用】個人登録!$A$21:$P$50,2,FALSE)),"",VLOOKUP(A27,【入力用】個人登録!$A$21:$P$50,2,FALSE)) &amp; IF(ISERROR(VLOOKUP(A27,【入力用】個人登録!$A$59:$P$127,2,FALSE)),"",VLOOKUP(A27,【入力用】個人登録!$A$59:$P$127,2,FALSE))</f>
        <v/>
      </c>
      <c r="D27" s="937"/>
      <c r="E27" s="938" t="str">
        <f>IF(ISERROR(VLOOKUP(A27,【入力用】個人登録!$A$21:$P$50,13,FALSE)),"",VLOOKUP(A27,【入力用】個人登録!$A$21:$P$50,13,FALSE)) &amp; IF(ISERROR(VLOOKUP(A27,【入力用】個人登録!$A$59:$P$127,13,FALSE)),"",VLOOKUP(A27,【入力用】個人登録!$A$59:$P$127,13,FALSE))</f>
        <v/>
      </c>
      <c r="F27" s="939"/>
      <c r="G27" s="476" t="str">
        <f>IF(ISERROR(VLOOKUP(A27,【入力用】個人登録!$A$21:$P$50,15,FALSE)),"",VLOOKUP(A27,【入力用】個人登録!$A$21:$P$50,15,FALSE)) &amp; IF(ISERROR(VLOOKUP(A27,【入力用】個人登録!$A$59:$P$127,15,FALSE)),"",VLOOKUP(A27,【入力用】個人登録!$A$59:$P$127,15,FALSE))</f>
        <v/>
      </c>
      <c r="H27" s="949" t="str">
        <f>IF(ISERROR(VLOOKUP(A27,【入力用】個人登録!$A$21:$P$50,5,FALSE)),"",VLOOKUP(A27,【入力用】個人登録!$A$21:$P$50,5,FALSE)) &amp; IF(ISERROR(VLOOKUP(A27,【入力用】個人登録!$A$59:$P$127,5,FALSE)),"",VLOOKUP(A27,【入力用】個人登録!$A$59:$P$127,5,FALSE))</f>
        <v/>
      </c>
      <c r="I27" s="950"/>
      <c r="J27" s="951"/>
      <c r="K27" s="949" t="str">
        <f>IF(ISERROR(VLOOKUP(A27,【入力用】個人登録!$A$21:$P$50,6,FALSE)),"",VLOOKUP(A27,【入力用】個人登録!$A$21:$P$50,6,FALSE)) &amp; IF(ISERROR(VLOOKUP(A27,【入力用】個人登録!$A$59:$P$127,6,FALSE)),"",VLOOKUP(A27,【入力用】個人登録!$A$59:$P$127,6,FALSE))</f>
        <v/>
      </c>
      <c r="L27" s="950"/>
      <c r="M27" s="951"/>
      <c r="N27" s="949" t="str">
        <f>IF(ISERROR(VLOOKUP(A27,【入力用】個人登録!$A$21:$P$50,16,FALSE)),"",VLOOKUP(A27,【入力用】個人登録!$A$21:$P$50,16,FALSE)) &amp; IF(ISERROR(VLOOKUP(A27,【入力用】個人登録!$A$59:$P$127,16,FALSE)),"",VLOOKUP(A27,【入力用】個人登録!$A$59:$P$127,16,FALSE))</f>
        <v/>
      </c>
      <c r="O27" s="951"/>
      <c r="P27" s="954" t="str">
        <f>IF(ISERROR(VLOOKUP(A27,【入力用】個人登録!$A$21:$P$50,8,FALSE)),"",VLOOKUP(A27,【入力用】個人登録!$A$21:$P$50,8,FALSE)) &amp; IF(ISERROR(VLOOKUP(A27,【入力用】個人登録!$A$59:$P$127,8,FALSE)),"",VLOOKUP(A27,【入力用】個人登録!$A$59:$P$127,8,FALSE))</f>
        <v/>
      </c>
      <c r="Q27" s="955"/>
      <c r="R27" s="956"/>
      <c r="S27" s="456" t="str">
        <f>IF(ISERROR(VLOOKUP(A27,【入力用】個人登録!$A$21:$P$50,3,FALSE)),"",VLOOKUP(A27,【入力用】個人登録!$A$21:$P$50,3,FALSE)) &amp; IF(ISERROR(VLOOKUP(A27,【入力用】個人登録!$A$59:$P$127,3,FALSE)),"",VLOOKUP(A27,【入力用】個人登録!$A$59:$P$127,3,FALSE))</f>
        <v/>
      </c>
      <c r="T27" s="957"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v>
      </c>
      <c r="U27" s="958"/>
      <c r="V27" s="959"/>
      <c r="W27" s="23"/>
      <c r="AF27" s="48"/>
    </row>
    <row r="28" spans="1:32" s="27" customFormat="1" ht="15.75">
      <c r="A28" s="22" t="s">
        <v>194</v>
      </c>
      <c r="B28" s="458">
        <v>16</v>
      </c>
      <c r="C28" s="936" t="str">
        <f>IF(ISERROR(VLOOKUP(A28,【入力用】個人登録!$A$21:$P$50,2,FALSE)),"",VLOOKUP(A28,【入力用】個人登録!$A$21:$P$50,2,FALSE)) &amp; IF(ISERROR(VLOOKUP(A28,【入力用】個人登録!$A$59:$P$127,2,FALSE)),"",VLOOKUP(A28,【入力用】個人登録!$A$59:$P$127,2,FALSE))</f>
        <v/>
      </c>
      <c r="D28" s="937"/>
      <c r="E28" s="938" t="str">
        <f>IF(ISERROR(VLOOKUP(A28,【入力用】個人登録!$A$21:$P$50,13,FALSE)),"",VLOOKUP(A28,【入力用】個人登録!$A$21:$P$50,13,FALSE)) &amp; IF(ISERROR(VLOOKUP(A28,【入力用】個人登録!$A$59:$P$127,13,FALSE)),"",VLOOKUP(A28,【入力用】個人登録!$A$59:$P$127,13,FALSE))</f>
        <v/>
      </c>
      <c r="F28" s="939"/>
      <c r="G28" s="476" t="str">
        <f>IF(ISERROR(VLOOKUP(A28,【入力用】個人登録!$A$21:$P$50,15,FALSE)),"",VLOOKUP(A28,【入力用】個人登録!$A$21:$P$50,15,FALSE)) &amp; IF(ISERROR(VLOOKUP(A28,【入力用】個人登録!$A$59:$P$127,15,FALSE)),"",VLOOKUP(A28,【入力用】個人登録!$A$59:$P$127,15,FALSE))</f>
        <v/>
      </c>
      <c r="H28" s="949" t="str">
        <f>IF(ISERROR(VLOOKUP(A28,【入力用】個人登録!$A$21:$P$50,5,FALSE)),"",VLOOKUP(A28,【入力用】個人登録!$A$21:$P$50,5,FALSE)) &amp; IF(ISERROR(VLOOKUP(A28,【入力用】個人登録!$A$59:$P$127,5,FALSE)),"",VLOOKUP(A28,【入力用】個人登録!$A$59:$P$127,5,FALSE))</f>
        <v/>
      </c>
      <c r="I28" s="950"/>
      <c r="J28" s="951"/>
      <c r="K28" s="949" t="str">
        <f>IF(ISERROR(VLOOKUP(A28,【入力用】個人登録!$A$21:$P$50,6,FALSE)),"",VLOOKUP(A28,【入力用】個人登録!$A$21:$P$50,6,FALSE)) &amp; IF(ISERROR(VLOOKUP(A28,【入力用】個人登録!$A$59:$P$127,6,FALSE)),"",VLOOKUP(A28,【入力用】個人登録!$A$59:$P$127,6,FALSE))</f>
        <v/>
      </c>
      <c r="L28" s="950"/>
      <c r="M28" s="951"/>
      <c r="N28" s="949" t="str">
        <f>IF(ISERROR(VLOOKUP(A28,【入力用】個人登録!$A$21:$P$50,16,FALSE)),"",VLOOKUP(A28,【入力用】個人登録!$A$21:$P$50,16,FALSE)) &amp; IF(ISERROR(VLOOKUP(A28,【入力用】個人登録!$A$59:$P$127,16,FALSE)),"",VLOOKUP(A28,【入力用】個人登録!$A$59:$P$127,16,FALSE))</f>
        <v/>
      </c>
      <c r="O28" s="951"/>
      <c r="P28" s="954" t="str">
        <f>IF(ISERROR(VLOOKUP(A28,【入力用】個人登録!$A$21:$P$50,8,FALSE)),"",VLOOKUP(A28,【入力用】個人登録!$A$21:$P$50,8,FALSE)) &amp; IF(ISERROR(VLOOKUP(A28,【入力用】個人登録!$A$59:$P$127,8,FALSE)),"",VLOOKUP(A28,【入力用】個人登録!$A$59:$P$127,8,FALSE))</f>
        <v/>
      </c>
      <c r="Q28" s="955"/>
      <c r="R28" s="956"/>
      <c r="S28" s="456" t="str">
        <f>IF(ISERROR(VLOOKUP(A28,【入力用】個人登録!$A$21:$P$50,3,FALSE)),"",VLOOKUP(A28,【入力用】個人登録!$A$21:$P$50,3,FALSE)) &amp; IF(ISERROR(VLOOKUP(A28,【入力用】個人登録!$A$59:$P$127,3,FALSE)),"",VLOOKUP(A28,【入力用】個人登録!$A$59:$P$127,3,FALSE))</f>
        <v/>
      </c>
      <c r="T28" s="957"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v>
      </c>
      <c r="U28" s="958"/>
      <c r="V28" s="959"/>
      <c r="W28" s="23"/>
      <c r="AF28" s="48"/>
    </row>
    <row r="29" spans="1:32" s="27" customFormat="1" ht="15.75">
      <c r="A29" s="22" t="s">
        <v>836</v>
      </c>
      <c r="B29" s="458">
        <v>17</v>
      </c>
      <c r="C29" s="936" t="str">
        <f>IF(ISERROR(VLOOKUP(A29,【入力用】個人登録!$A$21:$P$50,2,FALSE)),"",VLOOKUP(A29,【入力用】個人登録!$A$21:$P$50,2,FALSE)) &amp; IF(ISERROR(VLOOKUP(A29,【入力用】個人登録!$A$59:$P$127,2,FALSE)),"",VLOOKUP(A29,【入力用】個人登録!$A$59:$P$127,2,FALSE))</f>
        <v/>
      </c>
      <c r="D29" s="937"/>
      <c r="E29" s="938" t="str">
        <f>IF(ISERROR(VLOOKUP(A29,【入力用】個人登録!$A$21:$P$50,13,FALSE)),"",VLOOKUP(A29,【入力用】個人登録!$A$21:$P$50,13,FALSE)) &amp; IF(ISERROR(VLOOKUP(A29,【入力用】個人登録!$A$59:$P$127,13,FALSE)),"",VLOOKUP(A29,【入力用】個人登録!$A$59:$P$127,13,FALSE))</f>
        <v/>
      </c>
      <c r="F29" s="939"/>
      <c r="G29" s="476" t="str">
        <f>IF(ISERROR(VLOOKUP(A29,【入力用】個人登録!$A$21:$P$50,15,FALSE)),"",VLOOKUP(A29,【入力用】個人登録!$A$21:$P$50,15,FALSE)) &amp; IF(ISERROR(VLOOKUP(A29,【入力用】個人登録!$A$59:$P$127,15,FALSE)),"",VLOOKUP(A29,【入力用】個人登録!$A$59:$P$127,15,FALSE))</f>
        <v/>
      </c>
      <c r="H29" s="949" t="str">
        <f>IF(ISERROR(VLOOKUP(A29,【入力用】個人登録!$A$21:$P$50,5,FALSE)),"",VLOOKUP(A29,【入力用】個人登録!$A$21:$P$50,5,FALSE)) &amp; IF(ISERROR(VLOOKUP(A29,【入力用】個人登録!$A$59:$P$127,5,FALSE)),"",VLOOKUP(A29,【入力用】個人登録!$A$59:$P$127,5,FALSE))</f>
        <v/>
      </c>
      <c r="I29" s="950"/>
      <c r="J29" s="951"/>
      <c r="K29" s="949" t="str">
        <f>IF(ISERROR(VLOOKUP(A29,【入力用】個人登録!$A$21:$P$50,6,FALSE)),"",VLOOKUP(A29,【入力用】個人登録!$A$21:$P$50,6,FALSE)) &amp; IF(ISERROR(VLOOKUP(A29,【入力用】個人登録!$A$59:$P$127,6,FALSE)),"",VLOOKUP(A29,【入力用】個人登録!$A$59:$P$127,6,FALSE))</f>
        <v/>
      </c>
      <c r="L29" s="950"/>
      <c r="M29" s="951"/>
      <c r="N29" s="949" t="str">
        <f>IF(ISERROR(VLOOKUP(A29,【入力用】個人登録!$A$21:$P$50,16,FALSE)),"",VLOOKUP(A29,【入力用】個人登録!$A$21:$P$50,16,FALSE)) &amp; IF(ISERROR(VLOOKUP(A29,【入力用】個人登録!$A$59:$P$127,16,FALSE)),"",VLOOKUP(A29,【入力用】個人登録!$A$59:$P$127,16,FALSE))</f>
        <v/>
      </c>
      <c r="O29" s="951"/>
      <c r="P29" s="954" t="str">
        <f>IF(ISERROR(VLOOKUP(A29,【入力用】個人登録!$A$21:$P$50,8,FALSE)),"",VLOOKUP(A29,【入力用】個人登録!$A$21:$P$50,8,FALSE)) &amp; IF(ISERROR(VLOOKUP(A29,【入力用】個人登録!$A$59:$P$127,8,FALSE)),"",VLOOKUP(A29,【入力用】個人登録!$A$59:$P$127,8,FALSE))</f>
        <v/>
      </c>
      <c r="Q29" s="955"/>
      <c r="R29" s="956"/>
      <c r="S29" s="456" t="str">
        <f>IF(ISERROR(VLOOKUP(A29,【入力用】個人登録!$A$21:$P$50,3,FALSE)),"",VLOOKUP(A29,【入力用】個人登録!$A$21:$P$50,3,FALSE)) &amp; IF(ISERROR(VLOOKUP(A29,【入力用】個人登録!$A$59:$P$127,3,FALSE)),"",VLOOKUP(A29,【入力用】個人登録!$A$59:$P$127,3,FALSE))</f>
        <v/>
      </c>
      <c r="T29" s="957"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v>
      </c>
      <c r="U29" s="958"/>
      <c r="V29" s="959"/>
      <c r="W29" s="23"/>
      <c r="AF29" s="48"/>
    </row>
    <row r="30" spans="1:32" s="27" customFormat="1" ht="15.75">
      <c r="A30" s="22" t="s">
        <v>837</v>
      </c>
      <c r="B30" s="458">
        <v>18</v>
      </c>
      <c r="C30" s="936" t="str">
        <f>IF(ISERROR(VLOOKUP(A30,【入力用】個人登録!$A$21:$P$50,2,FALSE)),"",VLOOKUP(A30,【入力用】個人登録!$A$21:$P$50,2,FALSE)) &amp; IF(ISERROR(VLOOKUP(A30,【入力用】個人登録!$A$59:$P$127,2,FALSE)),"",VLOOKUP(A30,【入力用】個人登録!$A$59:$P$127,2,FALSE))</f>
        <v/>
      </c>
      <c r="D30" s="937"/>
      <c r="E30" s="938" t="str">
        <f>IF(ISERROR(VLOOKUP(A30,【入力用】個人登録!$A$21:$P$50,13,FALSE)),"",VLOOKUP(A30,【入力用】個人登録!$A$21:$P$50,13,FALSE)) &amp; IF(ISERROR(VLOOKUP(A30,【入力用】個人登録!$A$59:$P$127,13,FALSE)),"",VLOOKUP(A30,【入力用】個人登録!$A$59:$P$127,13,FALSE))</f>
        <v/>
      </c>
      <c r="F30" s="939"/>
      <c r="G30" s="476" t="str">
        <f>IF(ISERROR(VLOOKUP(A30,【入力用】個人登録!$A$21:$P$50,15,FALSE)),"",VLOOKUP(A30,【入力用】個人登録!$A$21:$P$50,15,FALSE)) &amp; IF(ISERROR(VLOOKUP(A30,【入力用】個人登録!$A$59:$P$127,15,FALSE)),"",VLOOKUP(A30,【入力用】個人登録!$A$59:$P$127,15,FALSE))</f>
        <v/>
      </c>
      <c r="H30" s="949" t="str">
        <f>IF(ISERROR(VLOOKUP(A30,【入力用】個人登録!$A$21:$P$50,5,FALSE)),"",VLOOKUP(A30,【入力用】個人登録!$A$21:$P$50,5,FALSE)) &amp; IF(ISERROR(VLOOKUP(A30,【入力用】個人登録!$A$59:$P$127,5,FALSE)),"",VLOOKUP(A30,【入力用】個人登録!$A$59:$P$127,5,FALSE))</f>
        <v/>
      </c>
      <c r="I30" s="950"/>
      <c r="J30" s="951"/>
      <c r="K30" s="949" t="str">
        <f>IF(ISERROR(VLOOKUP(A30,【入力用】個人登録!$A$21:$P$50,6,FALSE)),"",VLOOKUP(A30,【入力用】個人登録!$A$21:$P$50,6,FALSE)) &amp; IF(ISERROR(VLOOKUP(A30,【入力用】個人登録!$A$59:$P$127,6,FALSE)),"",VLOOKUP(A30,【入力用】個人登録!$A$59:$P$127,6,FALSE))</f>
        <v/>
      </c>
      <c r="L30" s="950"/>
      <c r="M30" s="951"/>
      <c r="N30" s="949" t="str">
        <f>IF(ISERROR(VLOOKUP(A30,【入力用】個人登録!$A$21:$P$50,16,FALSE)),"",VLOOKUP(A30,【入力用】個人登録!$A$21:$P$50,16,FALSE)) &amp; IF(ISERROR(VLOOKUP(A30,【入力用】個人登録!$A$59:$P$127,16,FALSE)),"",VLOOKUP(A30,【入力用】個人登録!$A$59:$P$127,16,FALSE))</f>
        <v/>
      </c>
      <c r="O30" s="951"/>
      <c r="P30" s="954" t="str">
        <f>IF(ISERROR(VLOOKUP(A30,【入力用】個人登録!$A$21:$P$50,8,FALSE)),"",VLOOKUP(A30,【入力用】個人登録!$A$21:$P$50,8,FALSE)) &amp; IF(ISERROR(VLOOKUP(A30,【入力用】個人登録!$A$59:$P$127,8,FALSE)),"",VLOOKUP(A30,【入力用】個人登録!$A$59:$P$127,8,FALSE))</f>
        <v/>
      </c>
      <c r="Q30" s="955"/>
      <c r="R30" s="956"/>
      <c r="S30" s="456" t="str">
        <f>IF(ISERROR(VLOOKUP(A30,【入力用】個人登録!$A$21:$P$50,3,FALSE)),"",VLOOKUP(A30,【入力用】個人登録!$A$21:$P$50,3,FALSE)) &amp; IF(ISERROR(VLOOKUP(A30,【入力用】個人登録!$A$59:$P$127,3,FALSE)),"",VLOOKUP(A30,【入力用】個人登録!$A$59:$P$127,3,FALSE))</f>
        <v/>
      </c>
      <c r="T30" s="957"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v>
      </c>
      <c r="U30" s="958"/>
      <c r="V30" s="959"/>
      <c r="W30" s="23"/>
      <c r="AF30" s="48"/>
    </row>
    <row r="31" spans="1:32" s="27" customFormat="1" ht="15.75">
      <c r="A31" s="22" t="s">
        <v>838</v>
      </c>
      <c r="B31" s="458">
        <v>19</v>
      </c>
      <c r="C31" s="936" t="str">
        <f>IF(ISERROR(VLOOKUP(A31,【入力用】個人登録!$A$21:$P$50,2,FALSE)),"",VLOOKUP(A31,【入力用】個人登録!$A$21:$P$50,2,FALSE)) &amp; IF(ISERROR(VLOOKUP(A31,【入力用】個人登録!$A$59:$P$127,2,FALSE)),"",VLOOKUP(A31,【入力用】個人登録!$A$59:$P$127,2,FALSE))</f>
        <v/>
      </c>
      <c r="D31" s="937"/>
      <c r="E31" s="938" t="str">
        <f>IF(ISERROR(VLOOKUP(A31,【入力用】個人登録!$A$21:$P$50,13,FALSE)),"",VLOOKUP(A31,【入力用】個人登録!$A$21:$P$50,13,FALSE)) &amp; IF(ISERROR(VLOOKUP(A31,【入力用】個人登録!$A$59:$P$127,13,FALSE)),"",VLOOKUP(A31,【入力用】個人登録!$A$59:$P$127,13,FALSE))</f>
        <v/>
      </c>
      <c r="F31" s="939"/>
      <c r="G31" s="476" t="str">
        <f>IF(ISERROR(VLOOKUP(A31,【入力用】個人登録!$A$21:$P$50,15,FALSE)),"",VLOOKUP(A31,【入力用】個人登録!$A$21:$P$50,15,FALSE)) &amp; IF(ISERROR(VLOOKUP(A31,【入力用】個人登録!$A$59:$P$127,15,FALSE)),"",VLOOKUP(A31,【入力用】個人登録!$A$59:$P$127,15,FALSE))</f>
        <v/>
      </c>
      <c r="H31" s="949" t="str">
        <f>IF(ISERROR(VLOOKUP(A31,【入力用】個人登録!$A$21:$P$50,5,FALSE)),"",VLOOKUP(A31,【入力用】個人登録!$A$21:$P$50,5,FALSE)) &amp; IF(ISERROR(VLOOKUP(A31,【入力用】個人登録!$A$59:$P$127,5,FALSE)),"",VLOOKUP(A31,【入力用】個人登録!$A$59:$P$127,5,FALSE))</f>
        <v/>
      </c>
      <c r="I31" s="950"/>
      <c r="J31" s="951"/>
      <c r="K31" s="949" t="str">
        <f>IF(ISERROR(VLOOKUP(A31,【入力用】個人登録!$A$21:$P$50,6,FALSE)),"",VLOOKUP(A31,【入力用】個人登録!$A$21:$P$50,6,FALSE)) &amp; IF(ISERROR(VLOOKUP(A31,【入力用】個人登録!$A$59:$P$127,6,FALSE)),"",VLOOKUP(A31,【入力用】個人登録!$A$59:$P$127,6,FALSE))</f>
        <v/>
      </c>
      <c r="L31" s="950"/>
      <c r="M31" s="951"/>
      <c r="N31" s="949" t="str">
        <f>IF(ISERROR(VLOOKUP(A31,【入力用】個人登録!$A$21:$P$50,16,FALSE)),"",VLOOKUP(A31,【入力用】個人登録!$A$21:$P$50,16,FALSE)) &amp; IF(ISERROR(VLOOKUP(A31,【入力用】個人登録!$A$59:$P$127,16,FALSE)),"",VLOOKUP(A31,【入力用】個人登録!$A$59:$P$127,16,FALSE))</f>
        <v/>
      </c>
      <c r="O31" s="951"/>
      <c r="P31" s="954" t="str">
        <f>IF(ISERROR(VLOOKUP(A31,【入力用】個人登録!$A$21:$P$50,8,FALSE)),"",VLOOKUP(A31,【入力用】個人登録!$A$21:$P$50,8,FALSE)) &amp; IF(ISERROR(VLOOKUP(A31,【入力用】個人登録!$A$59:$P$127,8,FALSE)),"",VLOOKUP(A31,【入力用】個人登録!$A$59:$P$127,8,FALSE))</f>
        <v/>
      </c>
      <c r="Q31" s="955"/>
      <c r="R31" s="956"/>
      <c r="S31" s="456" t="str">
        <f>IF(ISERROR(VLOOKUP(A31,【入力用】個人登録!$A$21:$P$50,3,FALSE)),"",VLOOKUP(A31,【入力用】個人登録!$A$21:$P$50,3,FALSE)) &amp; IF(ISERROR(VLOOKUP(A31,【入力用】個人登録!$A$59:$P$127,3,FALSE)),"",VLOOKUP(A31,【入力用】個人登録!$A$59:$P$127,3,FALSE))</f>
        <v/>
      </c>
      <c r="T31" s="957"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v>
      </c>
      <c r="U31" s="958"/>
      <c r="V31" s="959"/>
      <c r="W31" s="23"/>
      <c r="AF31" s="48"/>
    </row>
    <row r="32" spans="1:32" s="27" customFormat="1" ht="15.75">
      <c r="A32" s="22" t="s">
        <v>823</v>
      </c>
      <c r="B32" s="458">
        <v>20</v>
      </c>
      <c r="C32" s="936" t="str">
        <f>IF(ISERROR(VLOOKUP(A32,【入力用】個人登録!$A$21:$P$50,2,FALSE)),"",VLOOKUP(A32,【入力用】個人登録!$A$21:$P$50,2,FALSE)) &amp; IF(ISERROR(VLOOKUP(A32,【入力用】個人登録!$A$59:$P$127,2,FALSE)),"",VLOOKUP(A32,【入力用】個人登録!$A$59:$P$127,2,FALSE))</f>
        <v/>
      </c>
      <c r="D32" s="937"/>
      <c r="E32" s="938" t="str">
        <f>IF(ISERROR(VLOOKUP(A32,【入力用】個人登録!$A$21:$P$50,13,FALSE)),"",VLOOKUP(A32,【入力用】個人登録!$A$21:$P$50,13,FALSE)) &amp; IF(ISERROR(VLOOKUP(A32,【入力用】個人登録!$A$59:$P$127,13,FALSE)),"",VLOOKUP(A32,【入力用】個人登録!$A$59:$P$127,13,FALSE))</f>
        <v/>
      </c>
      <c r="F32" s="939"/>
      <c r="G32" s="476" t="str">
        <f>IF(ISERROR(VLOOKUP(A32,【入力用】個人登録!$A$21:$P$50,15,FALSE)),"",VLOOKUP(A32,【入力用】個人登録!$A$21:$P$50,15,FALSE)) &amp; IF(ISERROR(VLOOKUP(A32,【入力用】個人登録!$A$59:$P$127,15,FALSE)),"",VLOOKUP(A32,【入力用】個人登録!$A$59:$P$127,15,FALSE))</f>
        <v/>
      </c>
      <c r="H32" s="949" t="str">
        <f>IF(ISERROR(VLOOKUP(A32,【入力用】個人登録!$A$21:$P$50,5,FALSE)),"",VLOOKUP(A32,【入力用】個人登録!$A$21:$P$50,5,FALSE)) &amp; IF(ISERROR(VLOOKUP(A32,【入力用】個人登録!$A$59:$P$127,5,FALSE)),"",VLOOKUP(A32,【入力用】個人登録!$A$59:$P$127,5,FALSE))</f>
        <v/>
      </c>
      <c r="I32" s="950"/>
      <c r="J32" s="951"/>
      <c r="K32" s="949" t="str">
        <f>IF(ISERROR(VLOOKUP(A32,【入力用】個人登録!$A$21:$P$50,6,FALSE)),"",VLOOKUP(A32,【入力用】個人登録!$A$21:$P$50,6,FALSE)) &amp; IF(ISERROR(VLOOKUP(A32,【入力用】個人登録!$A$59:$P$127,6,FALSE)),"",VLOOKUP(A32,【入力用】個人登録!$A$59:$P$127,6,FALSE))</f>
        <v/>
      </c>
      <c r="L32" s="950"/>
      <c r="M32" s="951"/>
      <c r="N32" s="949" t="str">
        <f>IF(ISERROR(VLOOKUP(A32,【入力用】個人登録!$A$21:$P$50,16,FALSE)),"",VLOOKUP(A32,【入力用】個人登録!$A$21:$P$50,16,FALSE)) &amp; IF(ISERROR(VLOOKUP(A32,【入力用】個人登録!$A$59:$P$127,16,FALSE)),"",VLOOKUP(A32,【入力用】個人登録!$A$59:$P$127,16,FALSE))</f>
        <v/>
      </c>
      <c r="O32" s="951"/>
      <c r="P32" s="954" t="str">
        <f>IF(ISERROR(VLOOKUP(A32,【入力用】個人登録!$A$21:$P$50,8,FALSE)),"",VLOOKUP(A32,【入力用】個人登録!$A$21:$P$50,8,FALSE)) &amp; IF(ISERROR(VLOOKUP(A32,【入力用】個人登録!$A$59:$P$127,8,FALSE)),"",VLOOKUP(A32,【入力用】個人登録!$A$59:$P$127,8,FALSE))</f>
        <v/>
      </c>
      <c r="Q32" s="955"/>
      <c r="R32" s="956"/>
      <c r="S32" s="456" t="str">
        <f>IF(ISERROR(VLOOKUP(A32,【入力用】個人登録!$A$21:$P$50,3,FALSE)),"",VLOOKUP(A32,【入力用】個人登録!$A$21:$P$50,3,FALSE)) &amp; IF(ISERROR(VLOOKUP(A32,【入力用】個人登録!$A$59:$P$127,3,FALSE)),"",VLOOKUP(A32,【入力用】個人登録!$A$59:$P$127,3,FALSE))</f>
        <v/>
      </c>
      <c r="T32" s="957"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v>
      </c>
      <c r="U32" s="958"/>
      <c r="V32" s="959"/>
      <c r="W32" s="23"/>
      <c r="AF32" s="48"/>
    </row>
    <row r="33" spans="1:32" s="27" customFormat="1" ht="15.75">
      <c r="A33" s="22" t="s">
        <v>839</v>
      </c>
      <c r="B33" s="458">
        <v>21</v>
      </c>
      <c r="C33" s="936" t="str">
        <f>IF(ISERROR(VLOOKUP(A33,【入力用】個人登録!$A$21:$P$50,2,FALSE)),"",VLOOKUP(A33,【入力用】個人登録!$A$21:$P$50,2,FALSE)) &amp; IF(ISERROR(VLOOKUP(A33,【入力用】個人登録!$A$59:$P$127,2,FALSE)),"",VLOOKUP(A33,【入力用】個人登録!$A$59:$P$127,2,FALSE))</f>
        <v/>
      </c>
      <c r="D33" s="937"/>
      <c r="E33" s="938" t="str">
        <f>IF(ISERROR(VLOOKUP(A33,【入力用】個人登録!$A$21:$P$50,13,FALSE)),"",VLOOKUP(A33,【入力用】個人登録!$A$21:$P$50,13,FALSE)) &amp; IF(ISERROR(VLOOKUP(A33,【入力用】個人登録!$A$59:$P$127,13,FALSE)),"",VLOOKUP(A33,【入力用】個人登録!$A$59:$P$127,13,FALSE))</f>
        <v/>
      </c>
      <c r="F33" s="939"/>
      <c r="G33" s="476" t="str">
        <f>IF(ISERROR(VLOOKUP(A33,【入力用】個人登録!$A$21:$P$50,15,FALSE)),"",VLOOKUP(A33,【入力用】個人登録!$A$21:$P$50,15,FALSE)) &amp; IF(ISERROR(VLOOKUP(A33,【入力用】個人登録!$A$59:$P$127,15,FALSE)),"",VLOOKUP(A33,【入力用】個人登録!$A$59:$P$127,15,FALSE))</f>
        <v/>
      </c>
      <c r="H33" s="949" t="str">
        <f>IF(ISERROR(VLOOKUP(A33,【入力用】個人登録!$A$21:$P$50,5,FALSE)),"",VLOOKUP(A33,【入力用】個人登録!$A$21:$P$50,5,FALSE)) &amp; IF(ISERROR(VLOOKUP(A33,【入力用】個人登録!$A$59:$P$127,5,FALSE)),"",VLOOKUP(A33,【入力用】個人登録!$A$59:$P$127,5,FALSE))</f>
        <v/>
      </c>
      <c r="I33" s="950"/>
      <c r="J33" s="951"/>
      <c r="K33" s="949" t="str">
        <f>IF(ISERROR(VLOOKUP(A33,【入力用】個人登録!$A$21:$P$50,6,FALSE)),"",VLOOKUP(A33,【入力用】個人登録!$A$21:$P$50,6,FALSE)) &amp; IF(ISERROR(VLOOKUP(A33,【入力用】個人登録!$A$59:$P$127,6,FALSE)),"",VLOOKUP(A33,【入力用】個人登録!$A$59:$P$127,6,FALSE))</f>
        <v/>
      </c>
      <c r="L33" s="950"/>
      <c r="M33" s="951"/>
      <c r="N33" s="949" t="str">
        <f>IF(ISERROR(VLOOKUP(A33,【入力用】個人登録!$A$21:$P$50,16,FALSE)),"",VLOOKUP(A33,【入力用】個人登録!$A$21:$P$50,16,FALSE)) &amp; IF(ISERROR(VLOOKUP(A33,【入力用】個人登録!$A$59:$P$127,16,FALSE)),"",VLOOKUP(A33,【入力用】個人登録!$A$59:$P$127,16,FALSE))</f>
        <v/>
      </c>
      <c r="O33" s="951"/>
      <c r="P33" s="954" t="str">
        <f>IF(ISERROR(VLOOKUP(A33,【入力用】個人登録!$A$21:$P$50,8,FALSE)),"",VLOOKUP(A33,【入力用】個人登録!$A$21:$P$50,8,FALSE)) &amp; IF(ISERROR(VLOOKUP(A33,【入力用】個人登録!$A$59:$P$127,8,FALSE)),"",VLOOKUP(A33,【入力用】個人登録!$A$59:$P$127,8,FALSE))</f>
        <v/>
      </c>
      <c r="Q33" s="955"/>
      <c r="R33" s="956"/>
      <c r="S33" s="456" t="str">
        <f>IF(ISERROR(VLOOKUP(A33,【入力用】個人登録!$A$21:$P$50,3,FALSE)),"",VLOOKUP(A33,【入力用】個人登録!$A$21:$P$50,3,FALSE)) &amp; IF(ISERROR(VLOOKUP(A33,【入力用】個人登録!$A$59:$P$127,3,FALSE)),"",VLOOKUP(A33,【入力用】個人登録!$A$59:$P$127,3,FALSE))</f>
        <v/>
      </c>
      <c r="T33" s="957"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v>
      </c>
      <c r="U33" s="958"/>
      <c r="V33" s="959"/>
      <c r="W33" s="23"/>
      <c r="AF33" s="48"/>
    </row>
    <row r="34" spans="1:32" s="27" customFormat="1" ht="15.75">
      <c r="A34" s="22" t="s">
        <v>840</v>
      </c>
      <c r="B34" s="458">
        <v>22</v>
      </c>
      <c r="C34" s="936" t="str">
        <f>IF(ISERROR(VLOOKUP(A34,【入力用】個人登録!$A$21:$P$50,2,FALSE)),"",VLOOKUP(A34,【入力用】個人登録!$A$21:$P$50,2,FALSE)) &amp; IF(ISERROR(VLOOKUP(A34,【入力用】個人登録!$A$59:$P$127,2,FALSE)),"",VLOOKUP(A34,【入力用】個人登録!$A$59:$P$127,2,FALSE))</f>
        <v/>
      </c>
      <c r="D34" s="937"/>
      <c r="E34" s="938" t="str">
        <f>IF(ISERROR(VLOOKUP(A34,【入力用】個人登録!$A$21:$P$50,13,FALSE)),"",VLOOKUP(A34,【入力用】個人登録!$A$21:$P$50,13,FALSE)) &amp; IF(ISERROR(VLOOKUP(A34,【入力用】個人登録!$A$59:$P$127,13,FALSE)),"",VLOOKUP(A34,【入力用】個人登録!$A$59:$P$127,13,FALSE))</f>
        <v/>
      </c>
      <c r="F34" s="939"/>
      <c r="G34" s="476" t="str">
        <f>IF(ISERROR(VLOOKUP(A34,【入力用】個人登録!$A$21:$P$50,15,FALSE)),"",VLOOKUP(A34,【入力用】個人登録!$A$21:$P$50,15,FALSE)) &amp; IF(ISERROR(VLOOKUP(A34,【入力用】個人登録!$A$59:$P$127,15,FALSE)),"",VLOOKUP(A34,【入力用】個人登録!$A$59:$P$127,15,FALSE))</f>
        <v/>
      </c>
      <c r="H34" s="949" t="str">
        <f>IF(ISERROR(VLOOKUP(A34,【入力用】個人登録!$A$21:$P$50,5,FALSE)),"",VLOOKUP(A34,【入力用】個人登録!$A$21:$P$50,5,FALSE)) &amp; IF(ISERROR(VLOOKUP(A34,【入力用】個人登録!$A$59:$P$127,5,FALSE)),"",VLOOKUP(A34,【入力用】個人登録!$A$59:$P$127,5,FALSE))</f>
        <v/>
      </c>
      <c r="I34" s="950"/>
      <c r="J34" s="951"/>
      <c r="K34" s="949" t="str">
        <f>IF(ISERROR(VLOOKUP(A34,【入力用】個人登録!$A$21:$P$50,6,FALSE)),"",VLOOKUP(A34,【入力用】個人登録!$A$21:$P$50,6,FALSE)) &amp; IF(ISERROR(VLOOKUP(A34,【入力用】個人登録!$A$59:$P$127,6,FALSE)),"",VLOOKUP(A34,【入力用】個人登録!$A$59:$P$127,6,FALSE))</f>
        <v/>
      </c>
      <c r="L34" s="950"/>
      <c r="M34" s="951"/>
      <c r="N34" s="949" t="str">
        <f>IF(ISERROR(VLOOKUP(A34,【入力用】個人登録!$A$21:$P$50,16,FALSE)),"",VLOOKUP(A34,【入力用】個人登録!$A$21:$P$50,16,FALSE)) &amp; IF(ISERROR(VLOOKUP(A34,【入力用】個人登録!$A$59:$P$127,16,FALSE)),"",VLOOKUP(A34,【入力用】個人登録!$A$59:$P$127,16,FALSE))</f>
        <v/>
      </c>
      <c r="O34" s="951"/>
      <c r="P34" s="954" t="str">
        <f>IF(ISERROR(VLOOKUP(A34,【入力用】個人登録!$A$21:$P$50,8,FALSE)),"",VLOOKUP(A34,【入力用】個人登録!$A$21:$P$50,8,FALSE)) &amp; IF(ISERROR(VLOOKUP(A34,【入力用】個人登録!$A$59:$P$127,8,FALSE)),"",VLOOKUP(A34,【入力用】個人登録!$A$59:$P$127,8,FALSE))</f>
        <v/>
      </c>
      <c r="Q34" s="955"/>
      <c r="R34" s="956"/>
      <c r="S34" s="456" t="str">
        <f>IF(ISERROR(VLOOKUP(A34,【入力用】個人登録!$A$21:$P$50,3,FALSE)),"",VLOOKUP(A34,【入力用】個人登録!$A$21:$P$50,3,FALSE)) &amp; IF(ISERROR(VLOOKUP(A34,【入力用】個人登録!$A$59:$P$127,3,FALSE)),"",VLOOKUP(A34,【入力用】個人登録!$A$59:$P$127,3,FALSE))</f>
        <v/>
      </c>
      <c r="T34" s="957"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v>
      </c>
      <c r="U34" s="958"/>
      <c r="V34" s="959"/>
      <c r="W34" s="23"/>
      <c r="AF34" s="48"/>
    </row>
    <row r="35" spans="1:32" s="27" customFormat="1" ht="15.75">
      <c r="A35" s="22" t="s">
        <v>841</v>
      </c>
      <c r="B35" s="458">
        <v>23</v>
      </c>
      <c r="C35" s="936" t="str">
        <f>IF(ISERROR(VLOOKUP(A35,【入力用】個人登録!$A$21:$P$50,2,FALSE)),"",VLOOKUP(A35,【入力用】個人登録!$A$21:$P$50,2,FALSE)) &amp; IF(ISERROR(VLOOKUP(A35,【入力用】個人登録!$A$59:$P$127,2,FALSE)),"",VLOOKUP(A35,【入力用】個人登録!$A$59:$P$127,2,FALSE))</f>
        <v/>
      </c>
      <c r="D35" s="937"/>
      <c r="E35" s="938" t="str">
        <f>IF(ISERROR(VLOOKUP(A35,【入力用】個人登録!$A$21:$P$50,13,FALSE)),"",VLOOKUP(A35,【入力用】個人登録!$A$21:$P$50,13,FALSE)) &amp; IF(ISERROR(VLOOKUP(A35,【入力用】個人登録!$A$59:$P$127,13,FALSE)),"",VLOOKUP(A35,【入力用】個人登録!$A$59:$P$127,13,FALSE))</f>
        <v/>
      </c>
      <c r="F35" s="939"/>
      <c r="G35" s="476" t="str">
        <f>IF(ISERROR(VLOOKUP(A35,【入力用】個人登録!$A$21:$P$50,15,FALSE)),"",VLOOKUP(A35,【入力用】個人登録!$A$21:$P$50,15,FALSE)) &amp; IF(ISERROR(VLOOKUP(A35,【入力用】個人登録!$A$59:$P$127,15,FALSE)),"",VLOOKUP(A35,【入力用】個人登録!$A$59:$P$127,15,FALSE))</f>
        <v/>
      </c>
      <c r="H35" s="949" t="str">
        <f>IF(ISERROR(VLOOKUP(A35,【入力用】個人登録!$A$21:$P$50,5,FALSE)),"",VLOOKUP(A35,【入力用】個人登録!$A$21:$P$50,5,FALSE)) &amp; IF(ISERROR(VLOOKUP(A35,【入力用】個人登録!$A$59:$P$127,5,FALSE)),"",VLOOKUP(A35,【入力用】個人登録!$A$59:$P$127,5,FALSE))</f>
        <v/>
      </c>
      <c r="I35" s="950"/>
      <c r="J35" s="951"/>
      <c r="K35" s="949" t="str">
        <f>IF(ISERROR(VLOOKUP(A35,【入力用】個人登録!$A$21:$P$50,6,FALSE)),"",VLOOKUP(A35,【入力用】個人登録!$A$21:$P$50,6,FALSE)) &amp; IF(ISERROR(VLOOKUP(A35,【入力用】個人登録!$A$59:$P$127,6,FALSE)),"",VLOOKUP(A35,【入力用】個人登録!$A$59:$P$127,6,FALSE))</f>
        <v/>
      </c>
      <c r="L35" s="950"/>
      <c r="M35" s="951"/>
      <c r="N35" s="949" t="str">
        <f>IF(ISERROR(VLOOKUP(A35,【入力用】個人登録!$A$21:$P$50,16,FALSE)),"",VLOOKUP(A35,【入力用】個人登録!$A$21:$P$50,16,FALSE)) &amp; IF(ISERROR(VLOOKUP(A35,【入力用】個人登録!$A$59:$P$127,16,FALSE)),"",VLOOKUP(A35,【入力用】個人登録!$A$59:$P$127,16,FALSE))</f>
        <v/>
      </c>
      <c r="O35" s="951"/>
      <c r="P35" s="954" t="str">
        <f>IF(ISERROR(VLOOKUP(A35,【入力用】個人登録!$A$21:$P$50,8,FALSE)),"",VLOOKUP(A35,【入力用】個人登録!$A$21:$P$50,8,FALSE)) &amp; IF(ISERROR(VLOOKUP(A35,【入力用】個人登録!$A$59:$P$127,8,FALSE)),"",VLOOKUP(A35,【入力用】個人登録!$A$59:$P$127,8,FALSE))</f>
        <v/>
      </c>
      <c r="Q35" s="955"/>
      <c r="R35" s="956"/>
      <c r="S35" s="456" t="str">
        <f>IF(ISERROR(VLOOKUP(A35,【入力用】個人登録!$A$21:$P$50,3,FALSE)),"",VLOOKUP(A35,【入力用】個人登録!$A$21:$P$50,3,FALSE)) &amp; IF(ISERROR(VLOOKUP(A35,【入力用】個人登録!$A$59:$P$127,3,FALSE)),"",VLOOKUP(A35,【入力用】個人登録!$A$59:$P$127,3,FALSE))</f>
        <v/>
      </c>
      <c r="T35" s="957"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v>
      </c>
      <c r="U35" s="958"/>
      <c r="V35" s="959"/>
      <c r="W35" s="23"/>
      <c r="AF35" s="48"/>
    </row>
    <row r="36" spans="1:32" s="27" customFormat="1" ht="15.75">
      <c r="A36" s="22" t="s">
        <v>842</v>
      </c>
      <c r="B36" s="458">
        <v>24</v>
      </c>
      <c r="C36" s="936" t="str">
        <f>IF(ISERROR(VLOOKUP(A36,【入力用】個人登録!$A$21:$P$50,2,FALSE)),"",VLOOKUP(A36,【入力用】個人登録!$A$21:$P$50,2,FALSE)) &amp; IF(ISERROR(VLOOKUP(A36,【入力用】個人登録!$A$59:$P$127,2,FALSE)),"",VLOOKUP(A36,【入力用】個人登録!$A$59:$P$127,2,FALSE))</f>
        <v/>
      </c>
      <c r="D36" s="937"/>
      <c r="E36" s="938" t="str">
        <f>IF(ISERROR(VLOOKUP(A36,【入力用】個人登録!$A$21:$P$50,13,FALSE)),"",VLOOKUP(A36,【入力用】個人登録!$A$21:$P$50,13,FALSE)) &amp; IF(ISERROR(VLOOKUP(A36,【入力用】個人登録!$A$59:$P$127,13,FALSE)),"",VLOOKUP(A36,【入力用】個人登録!$A$59:$P$127,13,FALSE))</f>
        <v/>
      </c>
      <c r="F36" s="939"/>
      <c r="G36" s="477" t="str">
        <f>IF(ISERROR(VLOOKUP(A36,【入力用】個人登録!$A$21:$P$50,15,FALSE)),"",VLOOKUP(A36,【入力用】個人登録!$A$21:$P$50,15,FALSE)) &amp; IF(ISERROR(VLOOKUP(A36,【入力用】個人登録!$A$59:$P$127,15,FALSE)),"",VLOOKUP(A36,【入力用】個人登録!$A$59:$P$127,15,FALSE))</f>
        <v/>
      </c>
      <c r="H36" s="949" t="str">
        <f>IF(ISERROR(VLOOKUP(A36,【入力用】個人登録!$A$21:$P$50,5,FALSE)),"",VLOOKUP(A36,【入力用】個人登録!$A$21:$P$50,5,FALSE)) &amp; IF(ISERROR(VLOOKUP(A36,【入力用】個人登録!$A$59:$P$127,5,FALSE)),"",VLOOKUP(A36,【入力用】個人登録!$A$59:$P$127,5,FALSE))</f>
        <v/>
      </c>
      <c r="I36" s="950"/>
      <c r="J36" s="951"/>
      <c r="K36" s="949" t="str">
        <f>IF(ISERROR(VLOOKUP(A36,【入力用】個人登録!$A$21:$P$50,6,FALSE)),"",VLOOKUP(A36,【入力用】個人登録!$A$21:$P$50,6,FALSE)) &amp; IF(ISERROR(VLOOKUP(A36,【入力用】個人登録!$A$59:$P$127,6,FALSE)),"",VLOOKUP(A36,【入力用】個人登録!$A$59:$P$127,6,FALSE))</f>
        <v/>
      </c>
      <c r="L36" s="950"/>
      <c r="M36" s="951"/>
      <c r="N36" s="949" t="str">
        <f>IF(ISERROR(VLOOKUP(A36,【入力用】個人登録!$A$21:$P$50,16,FALSE)),"",VLOOKUP(A36,【入力用】個人登録!$A$21:$P$50,16,FALSE)) &amp; IF(ISERROR(VLOOKUP(A36,【入力用】個人登録!$A$59:$P$127,16,FALSE)),"",VLOOKUP(A36,【入力用】個人登録!$A$59:$P$127,16,FALSE))</f>
        <v/>
      </c>
      <c r="O36" s="951"/>
      <c r="P36" s="954" t="str">
        <f>IF(ISERROR(VLOOKUP(A36,【入力用】個人登録!$A$21:$P$50,8,FALSE)),"",VLOOKUP(A36,【入力用】個人登録!$A$21:$P$50,8,FALSE)) &amp; IF(ISERROR(VLOOKUP(A36,【入力用】個人登録!$A$59:$P$127,8,FALSE)),"",VLOOKUP(A36,【入力用】個人登録!$A$59:$P$127,8,FALSE))</f>
        <v/>
      </c>
      <c r="Q36" s="955"/>
      <c r="R36" s="956"/>
      <c r="S36" s="456" t="str">
        <f>IF(ISERROR(VLOOKUP(A36,【入力用】個人登録!$A$21:$P$50,3,FALSE)),"",VLOOKUP(A36,【入力用】個人登録!$A$21:$P$50,3,FALSE)) &amp; IF(ISERROR(VLOOKUP(A36,【入力用】個人登録!$A$59:$P$127,3,FALSE)),"",VLOOKUP(A36,【入力用】個人登録!$A$59:$P$127,3,FALSE))</f>
        <v/>
      </c>
      <c r="T36" s="957"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v>
      </c>
      <c r="U36" s="958"/>
      <c r="V36" s="959"/>
      <c r="W36" s="23"/>
      <c r="AF36" s="48"/>
    </row>
    <row r="37" spans="1:32" s="27" customFormat="1" ht="15.75">
      <c r="A37" s="22" t="s">
        <v>843</v>
      </c>
      <c r="B37" s="458">
        <v>25</v>
      </c>
      <c r="C37" s="936" t="str">
        <f>IF(ISERROR(VLOOKUP(A37,【入力用】個人登録!$A$21:$P$50,2,FALSE)),"",VLOOKUP(A37,【入力用】個人登録!$A$21:$P$50,2,FALSE)) &amp; IF(ISERROR(VLOOKUP(A37,【入力用】個人登録!$A$59:$P$127,2,FALSE)),"",VLOOKUP(A37,【入力用】個人登録!$A$59:$P$127,2,FALSE))</f>
        <v/>
      </c>
      <c r="D37" s="937"/>
      <c r="E37" s="938" t="str">
        <f>IF(ISERROR(VLOOKUP(A37,【入力用】個人登録!$A$21:$P$50,13,FALSE)),"",VLOOKUP(A37,【入力用】個人登録!$A$21:$P$50,13,FALSE)) &amp; IF(ISERROR(VLOOKUP(A37,【入力用】個人登録!$A$59:$P$127,13,FALSE)),"",VLOOKUP(A37,【入力用】個人登録!$A$59:$P$127,13,FALSE))</f>
        <v/>
      </c>
      <c r="F37" s="939"/>
      <c r="G37" s="476" t="str">
        <f>IF(ISERROR(VLOOKUP(A37,【入力用】個人登録!$A$21:$P$50,15,FALSE)),"",VLOOKUP(A37,【入力用】個人登録!$A$21:$P$50,15,FALSE)) &amp; IF(ISERROR(VLOOKUP(A37,【入力用】個人登録!$A$59:$P$127,15,FALSE)),"",VLOOKUP(A37,【入力用】個人登録!$A$59:$P$127,15,FALSE))</f>
        <v/>
      </c>
      <c r="H37" s="949" t="str">
        <f>IF(ISERROR(VLOOKUP(A37,【入力用】個人登録!$A$21:$P$50,5,FALSE)),"",VLOOKUP(A37,【入力用】個人登録!$A$21:$P$50,5,FALSE)) &amp; IF(ISERROR(VLOOKUP(A37,【入力用】個人登録!$A$59:$P$127,5,FALSE)),"",VLOOKUP(A37,【入力用】個人登録!$A$59:$P$127,5,FALSE))</f>
        <v/>
      </c>
      <c r="I37" s="950"/>
      <c r="J37" s="951"/>
      <c r="K37" s="949" t="str">
        <f>IF(ISERROR(VLOOKUP(A37,【入力用】個人登録!$A$21:$P$50,6,FALSE)),"",VLOOKUP(A37,【入力用】個人登録!$A$21:$P$50,6,FALSE)) &amp; IF(ISERROR(VLOOKUP(A37,【入力用】個人登録!$A$59:$P$127,6,FALSE)),"",VLOOKUP(A37,【入力用】個人登録!$A$59:$P$127,6,FALSE))</f>
        <v/>
      </c>
      <c r="L37" s="950"/>
      <c r="M37" s="951"/>
      <c r="N37" s="949" t="str">
        <f>IF(ISERROR(VLOOKUP(A37,【入力用】個人登録!$A$21:$P$50,16,FALSE)),"",VLOOKUP(A37,【入力用】個人登録!$A$21:$P$50,16,FALSE)) &amp; IF(ISERROR(VLOOKUP(A37,【入力用】個人登録!$A$59:$P$127,16,FALSE)),"",VLOOKUP(A37,【入力用】個人登録!$A$59:$P$127,16,FALSE))</f>
        <v/>
      </c>
      <c r="O37" s="951"/>
      <c r="P37" s="954" t="str">
        <f>IF(ISERROR(VLOOKUP(A37,【入力用】個人登録!$A$21:$P$50,8,FALSE)),"",VLOOKUP(A37,【入力用】個人登録!$A$21:$P$50,8,FALSE)) &amp; IF(ISERROR(VLOOKUP(A37,【入力用】個人登録!$A$59:$P$127,8,FALSE)),"",VLOOKUP(A37,【入力用】個人登録!$A$59:$P$127,8,FALSE))</f>
        <v/>
      </c>
      <c r="Q37" s="955"/>
      <c r="R37" s="956"/>
      <c r="S37" s="456" t="str">
        <f>IF(ISERROR(VLOOKUP(A37,【入力用】個人登録!$A$21:$P$50,3,FALSE)),"",VLOOKUP(A37,【入力用】個人登録!$A$21:$P$50,3,FALSE)) &amp; IF(ISERROR(VLOOKUP(A37,【入力用】個人登録!$A$59:$P$127,3,FALSE)),"",VLOOKUP(A37,【入力用】個人登録!$A$59:$P$127,3,FALSE))</f>
        <v/>
      </c>
      <c r="T37" s="957"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v>
      </c>
      <c r="U37" s="958"/>
      <c r="V37" s="959"/>
      <c r="W37" s="23"/>
      <c r="AF37" s="48"/>
    </row>
    <row r="38" spans="1:32" s="27" customFormat="1" ht="15.75">
      <c r="A38" s="22" t="s">
        <v>820</v>
      </c>
      <c r="B38" s="458">
        <v>26</v>
      </c>
      <c r="C38" s="936" t="str">
        <f>IF(ISERROR(VLOOKUP(A38,【入力用】個人登録!$A$21:$P$50,2,FALSE)),"",VLOOKUP(A38,【入力用】個人登録!$A$21:$P$50,2,FALSE)) &amp; IF(ISERROR(VLOOKUP(A38,【入力用】個人登録!$A$59:$P$127,2,FALSE)),"",VLOOKUP(A38,【入力用】個人登録!$A$59:$P$127,2,FALSE))</f>
        <v>1</v>
      </c>
      <c r="D38" s="937"/>
      <c r="E38" s="938" t="str">
        <f>IF(ISERROR(VLOOKUP(A38,【入力用】個人登録!$A$21:$P$50,13,FALSE)),"",VLOOKUP(A38,【入力用】個人登録!$A$21:$P$50,13,FALSE)) &amp; IF(ISERROR(VLOOKUP(A38,【入力用】個人登録!$A$59:$P$127,13,FALSE)),"",VLOOKUP(A38,【入力用】個人登録!$A$59:$P$127,13,FALSE))</f>
        <v/>
      </c>
      <c r="F38" s="939"/>
      <c r="G38" s="476" t="str">
        <f>IF(ISERROR(VLOOKUP(A38,【入力用】個人登録!$A$21:$P$50,15,FALSE)),"",VLOOKUP(A38,【入力用】個人登録!$A$21:$P$50,15,FALSE)) &amp; IF(ISERROR(VLOOKUP(A38,【入力用】個人登録!$A$59:$P$127,15,FALSE)),"",VLOOKUP(A38,【入力用】個人登録!$A$59:$P$127,15,FALSE))</f>
        <v/>
      </c>
      <c r="H38" s="949" t="str">
        <f>IF(ISERROR(VLOOKUP(A38,【入力用】個人登録!$A$21:$P$50,5,FALSE)),"",VLOOKUP(A38,【入力用】個人登録!$A$21:$P$50,5,FALSE)) &amp; IF(ISERROR(VLOOKUP(A38,【入力用】個人登録!$A$59:$P$127,5,FALSE)),"",VLOOKUP(A38,【入力用】個人登録!$A$59:$P$127,5,FALSE))</f>
        <v/>
      </c>
      <c r="I38" s="950"/>
      <c r="J38" s="951"/>
      <c r="K38" s="949" t="str">
        <f>IF(ISERROR(VLOOKUP(A38,【入力用】個人登録!$A$21:$P$50,6,FALSE)),"",VLOOKUP(A38,【入力用】個人登録!$A$21:$P$50,6,FALSE)) &amp; IF(ISERROR(VLOOKUP(A38,【入力用】個人登録!$A$59:$P$127,6,FALSE)),"",VLOOKUP(A38,【入力用】個人登録!$A$59:$P$127,6,FALSE))</f>
        <v/>
      </c>
      <c r="L38" s="950"/>
      <c r="M38" s="951"/>
      <c r="N38" s="949" t="str">
        <f>IF(ISERROR(VLOOKUP(A38,【入力用】個人登録!$A$21:$P$50,16,FALSE)),"",VLOOKUP(A38,【入力用】個人登録!$A$21:$P$50,16,FALSE)) &amp; IF(ISERROR(VLOOKUP(A38,【入力用】個人登録!$A$59:$P$127,16,FALSE)),"",VLOOKUP(A38,【入力用】個人登録!$A$59:$P$127,16,FALSE))</f>
        <v/>
      </c>
      <c r="O38" s="951"/>
      <c r="P38" s="954" t="str">
        <f>IF(ISERROR(VLOOKUP(A38,【入力用】個人登録!$A$21:$P$50,8,FALSE)),"",VLOOKUP(A38,【入力用】個人登録!$A$21:$P$50,8,FALSE)) &amp; IF(ISERROR(VLOOKUP(A38,【入力用】個人登録!$A$59:$P$127,8,FALSE)),"",VLOOKUP(A38,【入力用】個人登録!$A$59:$P$127,8,FALSE))</f>
        <v/>
      </c>
      <c r="Q38" s="955"/>
      <c r="R38" s="956"/>
      <c r="S38" s="456" t="str">
        <f>IF(ISERROR(VLOOKUP(A38,【入力用】個人登録!$A$21:$P$50,3,FALSE)),"",VLOOKUP(A38,【入力用】個人登録!$A$21:$P$50,3,FALSE)) &amp; IF(ISERROR(VLOOKUP(A38,【入力用】個人登録!$A$59:$P$127,3,FALSE)),"",VLOOKUP(A38,【入力用】個人登録!$A$59:$P$127,3,FALSE))</f>
        <v/>
      </c>
      <c r="T38" s="957"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v>
      </c>
      <c r="U38" s="958"/>
      <c r="V38" s="959"/>
      <c r="W38" s="23"/>
      <c r="AF38" s="48"/>
    </row>
    <row r="39" spans="1:32" s="27" customFormat="1" ht="15.75">
      <c r="A39" s="22" t="s">
        <v>844</v>
      </c>
      <c r="B39" s="458">
        <v>27</v>
      </c>
      <c r="C39" s="936" t="str">
        <f>IF(ISERROR(VLOOKUP(A39,【入力用】個人登録!$A$21:$P$50,2,FALSE)),"",VLOOKUP(A39,【入力用】個人登録!$A$21:$P$50,2,FALSE)) &amp; IF(ISERROR(VLOOKUP(A39,【入力用】個人登録!$A$59:$P$127,2,FALSE)),"",VLOOKUP(A39,【入力用】個人登録!$A$59:$P$127,2,FALSE))</f>
        <v/>
      </c>
      <c r="D39" s="937"/>
      <c r="E39" s="938" t="str">
        <f>IF(ISERROR(VLOOKUP(A39,【入力用】個人登録!$A$21:$P$50,13,FALSE)),"",VLOOKUP(A39,【入力用】個人登録!$A$21:$P$50,13,FALSE)) &amp; IF(ISERROR(VLOOKUP(A39,【入力用】個人登録!$A$59:$P$127,13,FALSE)),"",VLOOKUP(A39,【入力用】個人登録!$A$59:$P$127,13,FALSE))</f>
        <v/>
      </c>
      <c r="F39" s="939"/>
      <c r="G39" s="476" t="str">
        <f>IF(ISERROR(VLOOKUP(A39,【入力用】個人登録!$A$21:$P$50,15,FALSE)),"",VLOOKUP(A39,【入力用】個人登録!$A$21:$P$50,15,FALSE)) &amp; IF(ISERROR(VLOOKUP(A39,【入力用】個人登録!$A$59:$P$127,15,FALSE)),"",VLOOKUP(A39,【入力用】個人登録!$A$59:$P$127,15,FALSE))</f>
        <v/>
      </c>
      <c r="H39" s="949" t="str">
        <f>IF(ISERROR(VLOOKUP(A39,【入力用】個人登録!$A$21:$P$50,5,FALSE)),"",VLOOKUP(A39,【入力用】個人登録!$A$21:$P$50,5,FALSE)) &amp; IF(ISERROR(VLOOKUP(A39,【入力用】個人登録!$A$59:$P$127,5,FALSE)),"",VLOOKUP(A39,【入力用】個人登録!$A$59:$P$127,5,FALSE))</f>
        <v/>
      </c>
      <c r="I39" s="950"/>
      <c r="J39" s="951"/>
      <c r="K39" s="949" t="str">
        <f>IF(ISERROR(VLOOKUP(A39,【入力用】個人登録!$A$21:$P$50,6,FALSE)),"",VLOOKUP(A39,【入力用】個人登録!$A$21:$P$50,6,FALSE)) &amp; IF(ISERROR(VLOOKUP(A39,【入力用】個人登録!$A$59:$P$127,6,FALSE)),"",VLOOKUP(A39,【入力用】個人登録!$A$59:$P$127,6,FALSE))</f>
        <v/>
      </c>
      <c r="L39" s="950"/>
      <c r="M39" s="951"/>
      <c r="N39" s="949" t="str">
        <f>IF(ISERROR(VLOOKUP(A39,【入力用】個人登録!$A$21:$P$50,16,FALSE)),"",VLOOKUP(A39,【入力用】個人登録!$A$21:$P$50,16,FALSE)) &amp; IF(ISERROR(VLOOKUP(A39,【入力用】個人登録!$A$59:$P$127,16,FALSE)),"",VLOOKUP(A39,【入力用】個人登録!$A$59:$P$127,16,FALSE))</f>
        <v/>
      </c>
      <c r="O39" s="951"/>
      <c r="P39" s="954" t="str">
        <f>IF(ISERROR(VLOOKUP(A39,【入力用】個人登録!$A$21:$P$50,8,FALSE)),"",VLOOKUP(A39,【入力用】個人登録!$A$21:$P$50,8,FALSE)) &amp; IF(ISERROR(VLOOKUP(A39,【入力用】個人登録!$A$59:$P$127,8,FALSE)),"",VLOOKUP(A39,【入力用】個人登録!$A$59:$P$127,8,FALSE))</f>
        <v/>
      </c>
      <c r="Q39" s="955"/>
      <c r="R39" s="956"/>
      <c r="S39" s="456" t="str">
        <f>IF(ISERROR(VLOOKUP(A39,【入力用】個人登録!$A$21:$P$50,3,FALSE)),"",VLOOKUP(A39,【入力用】個人登録!$A$21:$P$50,3,FALSE)) &amp; IF(ISERROR(VLOOKUP(A39,【入力用】個人登録!$A$59:$P$127,3,FALSE)),"",VLOOKUP(A39,【入力用】個人登録!$A$59:$P$127,3,FALSE))</f>
        <v/>
      </c>
      <c r="T39" s="957"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v>
      </c>
      <c r="U39" s="958"/>
      <c r="V39" s="959"/>
      <c r="W39" s="23"/>
      <c r="AF39" s="48"/>
    </row>
    <row r="40" spans="1:32" s="27" customFormat="1" ht="15.75">
      <c r="A40" s="22" t="s">
        <v>845</v>
      </c>
      <c r="B40" s="458">
        <v>28</v>
      </c>
      <c r="C40" s="936" t="str">
        <f>IF(ISERROR(VLOOKUP(A40,【入力用】個人登録!$A$21:$P$50,2,FALSE)),"",VLOOKUP(A40,【入力用】個人登録!$A$21:$P$50,2,FALSE)) &amp; IF(ISERROR(VLOOKUP(A40,【入力用】個人登録!$A$59:$P$127,2,FALSE)),"",VLOOKUP(A40,【入力用】個人登録!$A$59:$P$127,2,FALSE))</f>
        <v/>
      </c>
      <c r="D40" s="937"/>
      <c r="E40" s="938" t="str">
        <f>IF(ISERROR(VLOOKUP(A40,【入力用】個人登録!$A$21:$P$50,13,FALSE)),"",VLOOKUP(A40,【入力用】個人登録!$A$21:$P$50,13,FALSE)) &amp; IF(ISERROR(VLOOKUP(A40,【入力用】個人登録!$A$59:$P$127,13,FALSE)),"",VLOOKUP(A40,【入力用】個人登録!$A$59:$P$127,13,FALSE))</f>
        <v/>
      </c>
      <c r="F40" s="939"/>
      <c r="G40" s="476" t="str">
        <f>IF(ISERROR(VLOOKUP(A40,【入力用】個人登録!$A$21:$P$50,15,FALSE)),"",VLOOKUP(A40,【入力用】個人登録!$A$21:$P$50,15,FALSE)) &amp; IF(ISERROR(VLOOKUP(A40,【入力用】個人登録!$A$59:$P$127,15,FALSE)),"",VLOOKUP(A40,【入力用】個人登録!$A$59:$P$127,15,FALSE))</f>
        <v/>
      </c>
      <c r="H40" s="949" t="str">
        <f>IF(ISERROR(VLOOKUP(A40,【入力用】個人登録!$A$21:$P$50,5,FALSE)),"",VLOOKUP(A40,【入力用】個人登録!$A$21:$P$50,5,FALSE)) &amp; IF(ISERROR(VLOOKUP(A40,【入力用】個人登録!$A$59:$P$127,5,FALSE)),"",VLOOKUP(A40,【入力用】個人登録!$A$59:$P$127,5,FALSE))</f>
        <v/>
      </c>
      <c r="I40" s="950"/>
      <c r="J40" s="951"/>
      <c r="K40" s="949" t="str">
        <f>IF(ISERROR(VLOOKUP(A40,【入力用】個人登録!$A$21:$P$50,6,FALSE)),"",VLOOKUP(A40,【入力用】個人登録!$A$21:$P$50,6,FALSE)) &amp; IF(ISERROR(VLOOKUP(A40,【入力用】個人登録!$A$59:$P$127,6,FALSE)),"",VLOOKUP(A40,【入力用】個人登録!$A$59:$P$127,6,FALSE))</f>
        <v/>
      </c>
      <c r="L40" s="950"/>
      <c r="M40" s="951"/>
      <c r="N40" s="949" t="str">
        <f>IF(ISERROR(VLOOKUP(A40,【入力用】個人登録!$A$21:$P$50,16,FALSE)),"",VLOOKUP(A40,【入力用】個人登録!$A$21:$P$50,16,FALSE)) &amp; IF(ISERROR(VLOOKUP(A40,【入力用】個人登録!$A$59:$P$127,16,FALSE)),"",VLOOKUP(A40,【入力用】個人登録!$A$59:$P$127,16,FALSE))</f>
        <v/>
      </c>
      <c r="O40" s="951"/>
      <c r="P40" s="954" t="str">
        <f>IF(ISERROR(VLOOKUP(A40,【入力用】個人登録!$A$21:$P$50,8,FALSE)),"",VLOOKUP(A40,【入力用】個人登録!$A$21:$P$50,8,FALSE)) &amp; IF(ISERROR(VLOOKUP(A40,【入力用】個人登録!$A$59:$P$127,8,FALSE)),"",VLOOKUP(A40,【入力用】個人登録!$A$59:$P$127,8,FALSE))</f>
        <v/>
      </c>
      <c r="Q40" s="955"/>
      <c r="R40" s="956"/>
      <c r="S40" s="456" t="str">
        <f>IF(ISERROR(VLOOKUP(A40,【入力用】個人登録!$A$21:$P$50,3,FALSE)),"",VLOOKUP(A40,【入力用】個人登録!$A$21:$P$50,3,FALSE)) &amp; IF(ISERROR(VLOOKUP(A40,【入力用】個人登録!$A$59:$P$127,3,FALSE)),"",VLOOKUP(A40,【入力用】個人登録!$A$59:$P$127,3,FALSE))</f>
        <v/>
      </c>
      <c r="T40" s="957"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v>
      </c>
      <c r="U40" s="958"/>
      <c r="V40" s="959"/>
      <c r="W40" s="23"/>
      <c r="AF40" s="48"/>
    </row>
    <row r="41" spans="1:32" s="27" customFormat="1" ht="15.75">
      <c r="A41" s="22"/>
      <c r="B41" s="458">
        <v>29</v>
      </c>
      <c r="C41" s="936" t="str">
        <f>IF(ISERROR(VLOOKUP(A41,【入力用】個人登録!$A$21:$P$50,2,FALSE)),"",VLOOKUP(A41,【入力用】個人登録!$A$21:$P$50,2,FALSE)) &amp; IF(ISERROR(VLOOKUP(A41,【入力用】個人登録!$A$59:$P$127,2,FALSE)),"",VLOOKUP(A41,【入力用】個人登録!$A$59:$P$127,2,FALSE))</f>
        <v/>
      </c>
      <c r="D41" s="937"/>
      <c r="E41" s="938" t="str">
        <f>IF(ISERROR(VLOOKUP(A41,【入力用】個人登録!$A$21:$P$50,13,FALSE)),"",VLOOKUP(A41,【入力用】個人登録!$A$21:$P$50,13,FALSE)) &amp; IF(ISERROR(VLOOKUP(A41,【入力用】個人登録!$A$59:$P$127,13,FALSE)),"",VLOOKUP(A41,【入力用】個人登録!$A$59:$P$127,13,FALSE))</f>
        <v/>
      </c>
      <c r="F41" s="939"/>
      <c r="G41" s="476" t="str">
        <f>IF(ISERROR(VLOOKUP(A41,【入力用】個人登録!$A$21:$P$50,15,FALSE)),"",VLOOKUP(A41,【入力用】個人登録!$A$21:$P$50,15,FALSE)) &amp; IF(ISERROR(VLOOKUP(A41,【入力用】個人登録!$A$59:$P$127,15,FALSE)),"",VLOOKUP(A41,【入力用】個人登録!$A$59:$P$127,15,FALSE))</f>
        <v/>
      </c>
      <c r="H41" s="949" t="str">
        <f>IF(ISERROR(VLOOKUP(A41,【入力用】個人登録!$A$21:$P$50,5,FALSE)),"",VLOOKUP(A41,【入力用】個人登録!$A$21:$P$50,5,FALSE)) &amp; IF(ISERROR(VLOOKUP(A41,【入力用】個人登録!$A$59:$P$127,5,FALSE)),"",VLOOKUP(A41,【入力用】個人登録!$A$59:$P$127,5,FALSE))</f>
        <v/>
      </c>
      <c r="I41" s="950"/>
      <c r="J41" s="951"/>
      <c r="K41" s="949" t="str">
        <f>IF(ISERROR(VLOOKUP(A41,【入力用】個人登録!$A$21:$P$50,6,FALSE)),"",VLOOKUP(A41,【入力用】個人登録!$A$21:$P$50,6,FALSE)) &amp; IF(ISERROR(VLOOKUP(A41,【入力用】個人登録!$A$59:$P$127,6,FALSE)),"",VLOOKUP(A41,【入力用】個人登録!$A$59:$P$127,6,FALSE))</f>
        <v/>
      </c>
      <c r="L41" s="950"/>
      <c r="M41" s="951"/>
      <c r="N41" s="949" t="str">
        <f>IF(ISERROR(VLOOKUP(A41,【入力用】個人登録!$A$21:$P$50,16,FALSE)),"",VLOOKUP(A41,【入力用】個人登録!$A$21:$P$50,16,FALSE)) &amp; IF(ISERROR(VLOOKUP(A41,【入力用】個人登録!$A$59:$P$127,16,FALSE)),"",VLOOKUP(A41,【入力用】個人登録!$A$59:$P$127,16,FALSE))</f>
        <v/>
      </c>
      <c r="O41" s="951"/>
      <c r="P41" s="954" t="str">
        <f>IF(ISERROR(VLOOKUP(A41,【入力用】個人登録!$A$21:$P$50,8,FALSE)),"",VLOOKUP(A41,【入力用】個人登録!$A$21:$P$50,8,FALSE)) &amp; IF(ISERROR(VLOOKUP(A41,【入力用】個人登録!$A$59:$P$127,8,FALSE)),"",VLOOKUP(A41,【入力用】個人登録!$A$59:$P$127,8,FALSE))</f>
        <v/>
      </c>
      <c r="Q41" s="955"/>
      <c r="R41" s="956"/>
      <c r="S41" s="456" t="str">
        <f>IF(ISERROR(VLOOKUP(A41,【入力用】個人登録!$A$21:$P$50,3,FALSE)),"",VLOOKUP(A41,【入力用】個人登録!$A$21:$P$50,3,FALSE)) &amp; IF(ISERROR(VLOOKUP(A41,【入力用】個人登録!$A$59:$P$127,3,FALSE)),"",VLOOKUP(A41,【入力用】個人登録!$A$59:$P$127,3,FALSE))</f>
        <v/>
      </c>
      <c r="T41" s="957"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58"/>
      <c r="V41" s="959"/>
      <c r="W41" s="23"/>
      <c r="AF41" s="48"/>
    </row>
    <row r="42" spans="1:32" s="27" customFormat="1" ht="15.75">
      <c r="A42" s="22"/>
      <c r="B42" s="458">
        <v>30</v>
      </c>
      <c r="C42" s="936" t="str">
        <f>IF(ISERROR(VLOOKUP(A42,【入力用】個人登録!$A$21:$P$50,2,FALSE)),"",VLOOKUP(A42,【入力用】個人登録!$A$21:$P$50,2,FALSE)) &amp; IF(ISERROR(VLOOKUP(A42,【入力用】個人登録!$A$59:$P$127,2,FALSE)),"",VLOOKUP(A42,【入力用】個人登録!$A$59:$P$127,2,FALSE))</f>
        <v/>
      </c>
      <c r="D42" s="937"/>
      <c r="E42" s="938" t="str">
        <f>IF(ISERROR(VLOOKUP(A42,【入力用】個人登録!$A$21:$P$50,13,FALSE)),"",VLOOKUP(A42,【入力用】個人登録!$A$21:$P$50,13,FALSE)) &amp; IF(ISERROR(VLOOKUP(A42,【入力用】個人登録!$A$59:$P$127,13,FALSE)),"",VLOOKUP(A42,【入力用】個人登録!$A$59:$P$127,13,FALSE))</f>
        <v/>
      </c>
      <c r="F42" s="939"/>
      <c r="G42" s="476" t="str">
        <f>IF(ISERROR(VLOOKUP(A42,【入力用】個人登録!$A$21:$P$50,15,FALSE)),"",VLOOKUP(A42,【入力用】個人登録!$A$21:$P$50,15,FALSE)) &amp; IF(ISERROR(VLOOKUP(A42,【入力用】個人登録!$A$59:$P$127,15,FALSE)),"",VLOOKUP(A42,【入力用】個人登録!$A$59:$P$127,15,FALSE))</f>
        <v/>
      </c>
      <c r="H42" s="949" t="str">
        <f>IF(ISERROR(VLOOKUP(A42,【入力用】個人登録!$A$21:$P$50,5,FALSE)),"",VLOOKUP(A42,【入力用】個人登録!$A$21:$P$50,5,FALSE)) &amp; IF(ISERROR(VLOOKUP(A42,【入力用】個人登録!$A$59:$P$127,5,FALSE)),"",VLOOKUP(A42,【入力用】個人登録!$A$59:$P$127,5,FALSE))</f>
        <v/>
      </c>
      <c r="I42" s="950"/>
      <c r="J42" s="951"/>
      <c r="K42" s="949" t="str">
        <f>IF(ISERROR(VLOOKUP(A42,【入力用】個人登録!$A$21:$P$50,6,FALSE)),"",VLOOKUP(A42,【入力用】個人登録!$A$21:$P$50,6,FALSE)) &amp; IF(ISERROR(VLOOKUP(A42,【入力用】個人登録!$A$59:$P$127,6,FALSE)),"",VLOOKUP(A42,【入力用】個人登録!$A$59:$P$127,6,FALSE))</f>
        <v/>
      </c>
      <c r="L42" s="950"/>
      <c r="M42" s="951"/>
      <c r="N42" s="949" t="str">
        <f>IF(ISERROR(VLOOKUP(A42,【入力用】個人登録!$A$21:$P$50,16,FALSE)),"",VLOOKUP(A42,【入力用】個人登録!$A$21:$P$50,16,FALSE)) &amp; IF(ISERROR(VLOOKUP(A42,【入力用】個人登録!$A$59:$P$127,16,FALSE)),"",VLOOKUP(A42,【入力用】個人登録!$A$59:$P$127,16,FALSE))</f>
        <v/>
      </c>
      <c r="O42" s="951"/>
      <c r="P42" s="954" t="str">
        <f>IF(ISERROR(VLOOKUP(A42,【入力用】個人登録!$A$21:$P$50,8,FALSE)),"",VLOOKUP(A42,【入力用】個人登録!$A$21:$P$50,8,FALSE)) &amp; IF(ISERROR(VLOOKUP(A42,【入力用】個人登録!$A$59:$P$127,8,FALSE)),"",VLOOKUP(A42,【入力用】個人登録!$A$59:$P$127,8,FALSE))</f>
        <v/>
      </c>
      <c r="Q42" s="955"/>
      <c r="R42" s="956"/>
      <c r="S42" s="456" t="str">
        <f>IF(ISERROR(VLOOKUP(A42,【入力用】個人登録!$A$21:$P$50,3,FALSE)),"",VLOOKUP(A42,【入力用】個人登録!$A$21:$P$50,3,FALSE)) &amp; IF(ISERROR(VLOOKUP(A42,【入力用】個人登録!$A$59:$P$127,3,FALSE)),"",VLOOKUP(A42,【入力用】個人登録!$A$59:$P$127,3,FALSE))</f>
        <v/>
      </c>
      <c r="T42" s="957"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58"/>
      <c r="V42" s="959"/>
      <c r="W42" s="23"/>
      <c r="AF42" s="48"/>
    </row>
    <row r="43" spans="1:32" s="27" customFormat="1" ht="15.75">
      <c r="A43" s="442"/>
      <c r="B43" s="458">
        <v>31</v>
      </c>
      <c r="C43" s="936" t="str">
        <f>IF(ISERROR(VLOOKUP(A43,【入力用】個人登録!$A$21:$P$50,2,FALSE)),"",VLOOKUP(A43,【入力用】個人登録!$A$21:$P$50,2,FALSE)) &amp; IF(ISERROR(VLOOKUP(A43,【入力用】個人登録!$A$59:$P$127,2,FALSE)),"",VLOOKUP(A43,【入力用】個人登録!$A$59:$P$127,2,FALSE))</f>
        <v/>
      </c>
      <c r="D43" s="937"/>
      <c r="E43" s="938" t="str">
        <f>IF(ISERROR(VLOOKUP(A43,【入力用】個人登録!$A$21:$P$50,13,FALSE)),"",VLOOKUP(A43,【入力用】個人登録!$A$21:$P$50,13,FALSE)) &amp; IF(ISERROR(VLOOKUP(A43,【入力用】個人登録!$A$59:$P$127,13,FALSE)),"",VLOOKUP(A43,【入力用】個人登録!$A$59:$P$127,13,FALSE))</f>
        <v/>
      </c>
      <c r="F43" s="939"/>
      <c r="G43" s="476" t="str">
        <f>IF(ISERROR(VLOOKUP(A43,【入力用】個人登録!$A$21:$P$50,15,FALSE)),"",VLOOKUP(A43,【入力用】個人登録!$A$21:$P$50,15,FALSE)) &amp; IF(ISERROR(VLOOKUP(A43,【入力用】個人登録!$A$59:$P$127,15,FALSE)),"",VLOOKUP(A43,【入力用】個人登録!$A$59:$P$127,15,FALSE))</f>
        <v/>
      </c>
      <c r="H43" s="949" t="str">
        <f>IF(ISERROR(VLOOKUP(A43,【入力用】個人登録!$A$21:$P$50,5,FALSE)),"",VLOOKUP(A43,【入力用】個人登録!$A$21:$P$50,5,FALSE)) &amp; IF(ISERROR(VLOOKUP(A43,【入力用】個人登録!$A$59:$P$127,5,FALSE)),"",VLOOKUP(A43,【入力用】個人登録!$A$59:$P$127,5,FALSE))</f>
        <v/>
      </c>
      <c r="I43" s="950"/>
      <c r="J43" s="951"/>
      <c r="K43" s="949" t="str">
        <f>IF(ISERROR(VLOOKUP(A43,【入力用】個人登録!$A$21:$P$50,6,FALSE)),"",VLOOKUP(A43,【入力用】個人登録!$A$21:$P$50,6,FALSE)) &amp; IF(ISERROR(VLOOKUP(A43,【入力用】個人登録!$A$59:$P$127,6,FALSE)),"",VLOOKUP(A43,【入力用】個人登録!$A$59:$P$127,6,FALSE))</f>
        <v/>
      </c>
      <c r="L43" s="950"/>
      <c r="M43" s="951"/>
      <c r="N43" s="949" t="str">
        <f>IF(ISERROR(VLOOKUP(A43,【入力用】個人登録!$A$21:$P$50,16,FALSE)),"",VLOOKUP(A43,【入力用】個人登録!$A$21:$P$50,16,FALSE)) &amp; IF(ISERROR(VLOOKUP(A43,【入力用】個人登録!$A$59:$P$127,16,FALSE)),"",VLOOKUP(A43,【入力用】個人登録!$A$59:$P$127,16,FALSE))</f>
        <v/>
      </c>
      <c r="O43" s="951"/>
      <c r="P43" s="954" t="str">
        <f>IF(ISERROR(VLOOKUP(A43,【入力用】個人登録!$A$21:$P$50,8,FALSE)),"",VLOOKUP(A43,【入力用】個人登録!$A$21:$P$50,8,FALSE)) &amp; IF(ISERROR(VLOOKUP(A43,【入力用】個人登録!$A$59:$P$127,8,FALSE)),"",VLOOKUP(A43,【入力用】個人登録!$A$59:$P$127,8,FALSE))</f>
        <v/>
      </c>
      <c r="Q43" s="955"/>
      <c r="R43" s="956"/>
      <c r="S43" s="456" t="str">
        <f>IF(ISERROR(VLOOKUP(A43,【入力用】個人登録!$A$21:$P$50,3,FALSE)),"",VLOOKUP(A43,【入力用】個人登録!$A$21:$P$50,3,FALSE)) &amp; IF(ISERROR(VLOOKUP(A43,【入力用】個人登録!$A$59:$P$127,3,FALSE)),"",VLOOKUP(A43,【入力用】個人登録!$A$59:$P$127,3,FALSE))</f>
        <v/>
      </c>
      <c r="T43" s="957"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958"/>
      <c r="V43" s="959"/>
      <c r="W43" s="23"/>
      <c r="AF43" s="48"/>
    </row>
    <row r="44" spans="1:32" s="27" customFormat="1" ht="15.75">
      <c r="A44" s="442"/>
      <c r="B44" s="458">
        <v>32</v>
      </c>
      <c r="C44" s="936" t="str">
        <f>IF(ISERROR(VLOOKUP(A44,【入力用】個人登録!$A$21:$P$50,2,FALSE)),"",VLOOKUP(A44,【入力用】個人登録!$A$21:$P$50,2,FALSE)) &amp; IF(ISERROR(VLOOKUP(A44,【入力用】個人登録!$A$59:$P$127,2,FALSE)),"",VLOOKUP(A44,【入力用】個人登録!$A$59:$P$127,2,FALSE))</f>
        <v/>
      </c>
      <c r="D44" s="937"/>
      <c r="E44" s="938" t="str">
        <f>IF(ISERROR(VLOOKUP(A44,【入力用】個人登録!$A$21:$P$50,13,FALSE)),"",VLOOKUP(A44,【入力用】個人登録!$A$21:$P$50,13,FALSE)) &amp; IF(ISERROR(VLOOKUP(A44,【入力用】個人登録!$A$59:$P$127,13,FALSE)),"",VLOOKUP(A44,【入力用】個人登録!$A$59:$P$127,13,FALSE))</f>
        <v/>
      </c>
      <c r="F44" s="939"/>
      <c r="G44" s="476" t="str">
        <f>IF(ISERROR(VLOOKUP(A44,【入力用】個人登録!$A$21:$P$50,15,FALSE)),"",VLOOKUP(A44,【入力用】個人登録!$A$21:$P$50,15,FALSE)) &amp; IF(ISERROR(VLOOKUP(A44,【入力用】個人登録!$A$59:$P$127,15,FALSE)),"",VLOOKUP(A44,【入力用】個人登録!$A$59:$P$127,15,FALSE))</f>
        <v/>
      </c>
      <c r="H44" s="949" t="str">
        <f>IF(ISERROR(VLOOKUP(A44,【入力用】個人登録!$A$21:$P$50,5,FALSE)),"",VLOOKUP(A44,【入力用】個人登録!$A$21:$P$50,5,FALSE)) &amp; IF(ISERROR(VLOOKUP(A44,【入力用】個人登録!$A$59:$P$127,5,FALSE)),"",VLOOKUP(A44,【入力用】個人登録!$A$59:$P$127,5,FALSE))</f>
        <v/>
      </c>
      <c r="I44" s="950"/>
      <c r="J44" s="951"/>
      <c r="K44" s="949" t="str">
        <f>IF(ISERROR(VLOOKUP(A44,【入力用】個人登録!$A$21:$P$50,6,FALSE)),"",VLOOKUP(A44,【入力用】個人登録!$A$21:$P$50,6,FALSE)) &amp; IF(ISERROR(VLOOKUP(A44,【入力用】個人登録!$A$59:$P$127,6,FALSE)),"",VLOOKUP(A44,【入力用】個人登録!$A$59:$P$127,6,FALSE))</f>
        <v/>
      </c>
      <c r="L44" s="950"/>
      <c r="M44" s="951"/>
      <c r="N44" s="949" t="str">
        <f>IF(ISERROR(VLOOKUP(A44,【入力用】個人登録!$A$21:$P$50,16,FALSE)),"",VLOOKUP(A44,【入力用】個人登録!$A$21:$P$50,16,FALSE)) &amp; IF(ISERROR(VLOOKUP(A44,【入力用】個人登録!$A$59:$P$127,16,FALSE)),"",VLOOKUP(A44,【入力用】個人登録!$A$59:$P$127,16,FALSE))</f>
        <v/>
      </c>
      <c r="O44" s="951"/>
      <c r="P44" s="954" t="str">
        <f>IF(ISERROR(VLOOKUP(A44,【入力用】個人登録!$A$21:$P$50,8,FALSE)),"",VLOOKUP(A44,【入力用】個人登録!$A$21:$P$50,8,FALSE)) &amp; IF(ISERROR(VLOOKUP(A44,【入力用】個人登録!$A$59:$P$127,8,FALSE)),"",VLOOKUP(A44,【入力用】個人登録!$A$59:$P$127,8,FALSE))</f>
        <v/>
      </c>
      <c r="Q44" s="955"/>
      <c r="R44" s="956"/>
      <c r="S44" s="456" t="str">
        <f>IF(ISERROR(VLOOKUP(A44,【入力用】個人登録!$A$21:$P$50,3,FALSE)),"",VLOOKUP(A44,【入力用】個人登録!$A$21:$P$50,3,FALSE)) &amp; IF(ISERROR(VLOOKUP(A44,【入力用】個人登録!$A$59:$P$127,3,FALSE)),"",VLOOKUP(A44,【入力用】個人登録!$A$59:$P$127,3,FALSE))</f>
        <v/>
      </c>
      <c r="T44" s="957"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958"/>
      <c r="V44" s="959"/>
      <c r="W44" s="26"/>
      <c r="AF44" s="48"/>
    </row>
    <row r="45" spans="1:32" s="27" customFormat="1" ht="15.75">
      <c r="A45" s="442"/>
      <c r="B45" s="458">
        <v>33</v>
      </c>
      <c r="C45" s="936" t="str">
        <f>IF(ISERROR(VLOOKUP(A45,【入力用】個人登録!$A$21:$P$50,2,FALSE)),"",VLOOKUP(A45,【入力用】個人登録!$A$21:$P$50,2,FALSE)) &amp; IF(ISERROR(VLOOKUP(A45,【入力用】個人登録!$A$59:$P$127,2,FALSE)),"",VLOOKUP(A45,【入力用】個人登録!$A$59:$P$127,2,FALSE))</f>
        <v/>
      </c>
      <c r="D45" s="937"/>
      <c r="E45" s="938" t="str">
        <f>IF(ISERROR(VLOOKUP(A45,【入力用】個人登録!$A$21:$P$50,13,FALSE)),"",VLOOKUP(A45,【入力用】個人登録!$A$21:$P$50,13,FALSE)) &amp; IF(ISERROR(VLOOKUP(A45,【入力用】個人登録!$A$59:$P$127,13,FALSE)),"",VLOOKUP(A45,【入力用】個人登録!$A$59:$P$127,13,FALSE))</f>
        <v/>
      </c>
      <c r="F45" s="939"/>
      <c r="G45" s="476" t="str">
        <f>IF(ISERROR(VLOOKUP(A45,【入力用】個人登録!$A$21:$P$50,15,FALSE)),"",VLOOKUP(A45,【入力用】個人登録!$A$21:$P$50,15,FALSE)) &amp; IF(ISERROR(VLOOKUP(A45,【入力用】個人登録!$A$59:$P$127,15,FALSE)),"",VLOOKUP(A45,【入力用】個人登録!$A$59:$P$127,15,FALSE))</f>
        <v/>
      </c>
      <c r="H45" s="949" t="str">
        <f>IF(ISERROR(VLOOKUP(A45,【入力用】個人登録!$A$21:$P$50,5,FALSE)),"",VLOOKUP(A45,【入力用】個人登録!$A$21:$P$50,5,FALSE)) &amp; IF(ISERROR(VLOOKUP(A45,【入力用】個人登録!$A$59:$P$127,5,FALSE)),"",VLOOKUP(A45,【入力用】個人登録!$A$59:$P$127,5,FALSE))</f>
        <v/>
      </c>
      <c r="I45" s="950"/>
      <c r="J45" s="951"/>
      <c r="K45" s="949" t="str">
        <f>IF(ISERROR(VLOOKUP(A45,【入力用】個人登録!$A$21:$P$50,6,FALSE)),"",VLOOKUP(A45,【入力用】個人登録!$A$21:$P$50,6,FALSE)) &amp; IF(ISERROR(VLOOKUP(A45,【入力用】個人登録!$A$59:$P$127,6,FALSE)),"",VLOOKUP(A45,【入力用】個人登録!$A$59:$P$127,6,FALSE))</f>
        <v/>
      </c>
      <c r="L45" s="950"/>
      <c r="M45" s="951"/>
      <c r="N45" s="949" t="str">
        <f>IF(ISERROR(VLOOKUP(A45,【入力用】個人登録!$A$21:$P$50,16,FALSE)),"",VLOOKUP(A45,【入力用】個人登録!$A$21:$P$50,16,FALSE)) &amp; IF(ISERROR(VLOOKUP(A45,【入力用】個人登録!$A$59:$P$127,16,FALSE)),"",VLOOKUP(A45,【入力用】個人登録!$A$59:$P$127,16,FALSE))</f>
        <v/>
      </c>
      <c r="O45" s="951"/>
      <c r="P45" s="954" t="str">
        <f>IF(ISERROR(VLOOKUP(A45,【入力用】個人登録!$A$21:$P$50,8,FALSE)),"",VLOOKUP(A45,【入力用】個人登録!$A$21:$P$50,8,FALSE)) &amp; IF(ISERROR(VLOOKUP(A45,【入力用】個人登録!$A$59:$P$127,8,FALSE)),"",VLOOKUP(A45,【入力用】個人登録!$A$59:$P$127,8,FALSE))</f>
        <v/>
      </c>
      <c r="Q45" s="955"/>
      <c r="R45" s="956"/>
      <c r="S45" s="456" t="str">
        <f>IF(ISERROR(VLOOKUP(A45,【入力用】個人登録!$A$21:$P$50,3,FALSE)),"",VLOOKUP(A45,【入力用】個人登録!$A$21:$P$50,3,FALSE)) &amp; IF(ISERROR(VLOOKUP(A45,【入力用】個人登録!$A$59:$P$127,3,FALSE)),"",VLOOKUP(A45,【入力用】個人登録!$A$59:$P$127,3,FALSE))</f>
        <v/>
      </c>
      <c r="T45" s="957"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958"/>
      <c r="V45" s="959"/>
      <c r="W45" s="26"/>
      <c r="AF45" s="48"/>
    </row>
    <row r="46" spans="1:32" s="27" customFormat="1" ht="15.75">
      <c r="A46" s="442"/>
      <c r="B46" s="458">
        <v>34</v>
      </c>
      <c r="C46" s="936" t="str">
        <f>IF(ISERROR(VLOOKUP(A46,【入力用】個人登録!$A$21:$P$50,2,FALSE)),"",VLOOKUP(A46,【入力用】個人登録!$A$21:$P$50,2,FALSE)) &amp; IF(ISERROR(VLOOKUP(A46,【入力用】個人登録!$A$59:$P$127,2,FALSE)),"",VLOOKUP(A46,【入力用】個人登録!$A$59:$P$127,2,FALSE))</f>
        <v/>
      </c>
      <c r="D46" s="937"/>
      <c r="E46" s="938" t="str">
        <f>IF(ISERROR(VLOOKUP(A46,【入力用】個人登録!$A$21:$P$50,13,FALSE)),"",VLOOKUP(A46,【入力用】個人登録!$A$21:$P$50,13,FALSE)) &amp; IF(ISERROR(VLOOKUP(A46,【入力用】個人登録!$A$59:$P$127,13,FALSE)),"",VLOOKUP(A46,【入力用】個人登録!$A$59:$P$127,13,FALSE))</f>
        <v/>
      </c>
      <c r="F46" s="939"/>
      <c r="G46" s="477" t="str">
        <f>IF(ISERROR(VLOOKUP(A46,【入力用】個人登録!$A$21:$P$50,15,FALSE)),"",VLOOKUP(A46,【入力用】個人登録!$A$21:$P$50,15,FALSE)) &amp; IF(ISERROR(VLOOKUP(A46,【入力用】個人登録!$A$59:$P$127,15,FALSE)),"",VLOOKUP(A46,【入力用】個人登録!$A$59:$P$127,15,FALSE))</f>
        <v/>
      </c>
      <c r="H46" s="949" t="str">
        <f>IF(ISERROR(VLOOKUP(A46,【入力用】個人登録!$A$21:$P$50,5,FALSE)),"",VLOOKUP(A46,【入力用】個人登録!$A$21:$P$50,5,FALSE)) &amp; IF(ISERROR(VLOOKUP(A46,【入力用】個人登録!$A$59:$P$127,5,FALSE)),"",VLOOKUP(A46,【入力用】個人登録!$A$59:$P$127,5,FALSE))</f>
        <v/>
      </c>
      <c r="I46" s="950"/>
      <c r="J46" s="951"/>
      <c r="K46" s="949" t="str">
        <f>IF(ISERROR(VLOOKUP(A46,【入力用】個人登録!$A$21:$P$50,6,FALSE)),"",VLOOKUP(A46,【入力用】個人登録!$A$21:$P$50,6,FALSE)) &amp; IF(ISERROR(VLOOKUP(A46,【入力用】個人登録!$A$59:$P$127,6,FALSE)),"",VLOOKUP(A46,【入力用】個人登録!$A$59:$P$127,6,FALSE))</f>
        <v/>
      </c>
      <c r="L46" s="950"/>
      <c r="M46" s="951"/>
      <c r="N46" s="949" t="str">
        <f>IF(ISERROR(VLOOKUP(A46,【入力用】個人登録!$A$21:$P$50,16,FALSE)),"",VLOOKUP(A46,【入力用】個人登録!$A$21:$P$50,16,FALSE)) &amp; IF(ISERROR(VLOOKUP(A46,【入力用】個人登録!$A$59:$P$127,16,FALSE)),"",VLOOKUP(A46,【入力用】個人登録!$A$59:$P$127,16,FALSE))</f>
        <v/>
      </c>
      <c r="O46" s="951"/>
      <c r="P46" s="954" t="str">
        <f>IF(ISERROR(VLOOKUP(A46,【入力用】個人登録!$A$21:$P$50,8,FALSE)),"",VLOOKUP(A46,【入力用】個人登録!$A$21:$P$50,8,FALSE)) &amp; IF(ISERROR(VLOOKUP(A46,【入力用】個人登録!$A$59:$P$127,8,FALSE)),"",VLOOKUP(A46,【入力用】個人登録!$A$59:$P$127,8,FALSE))</f>
        <v/>
      </c>
      <c r="Q46" s="955"/>
      <c r="R46" s="956"/>
      <c r="S46" s="456" t="str">
        <f>IF(ISERROR(VLOOKUP(A46,【入力用】個人登録!$A$21:$P$50,3,FALSE)),"",VLOOKUP(A46,【入力用】個人登録!$A$21:$P$50,3,FALSE)) &amp; IF(ISERROR(VLOOKUP(A46,【入力用】個人登録!$A$59:$P$127,3,FALSE)),"",VLOOKUP(A46,【入力用】個人登録!$A$59:$P$127,3,FALSE))</f>
        <v/>
      </c>
      <c r="T46" s="957"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958"/>
      <c r="V46" s="959"/>
      <c r="W46" s="26"/>
      <c r="AF46" s="48"/>
    </row>
    <row r="47" spans="1:32" s="27" customFormat="1" ht="15.75">
      <c r="A47" s="442"/>
      <c r="B47" s="458">
        <v>35</v>
      </c>
      <c r="C47" s="936" t="str">
        <f>IF(ISERROR(VLOOKUP(A47,【入力用】個人登録!$A$21:$P$50,2,FALSE)),"",VLOOKUP(A47,【入力用】個人登録!$A$21:$P$50,2,FALSE)) &amp; IF(ISERROR(VLOOKUP(A47,【入力用】個人登録!$A$59:$P$127,2,FALSE)),"",VLOOKUP(A47,【入力用】個人登録!$A$59:$P$127,2,FALSE))</f>
        <v/>
      </c>
      <c r="D47" s="937"/>
      <c r="E47" s="938" t="str">
        <f>IF(ISERROR(VLOOKUP(A47,【入力用】個人登録!$A$21:$P$50,13,FALSE)),"",VLOOKUP(A47,【入力用】個人登録!$A$21:$P$50,13,FALSE)) &amp; IF(ISERROR(VLOOKUP(A47,【入力用】個人登録!$A$59:$P$127,13,FALSE)),"",VLOOKUP(A47,【入力用】個人登録!$A$59:$P$127,13,FALSE))</f>
        <v/>
      </c>
      <c r="F47" s="939"/>
      <c r="G47" s="476" t="str">
        <f>IF(ISERROR(VLOOKUP(A47,【入力用】個人登録!$A$21:$P$50,15,FALSE)),"",VLOOKUP(A47,【入力用】個人登録!$A$21:$P$50,15,FALSE)) &amp; IF(ISERROR(VLOOKUP(A47,【入力用】個人登録!$A$59:$P$127,15,FALSE)),"",VLOOKUP(A47,【入力用】個人登録!$A$59:$P$127,15,FALSE))</f>
        <v/>
      </c>
      <c r="H47" s="949" t="str">
        <f>IF(ISERROR(VLOOKUP(A47,【入力用】個人登録!$A$21:$P$50,5,FALSE)),"",VLOOKUP(A47,【入力用】個人登録!$A$21:$P$50,5,FALSE)) &amp; IF(ISERROR(VLOOKUP(A47,【入力用】個人登録!$A$59:$P$127,5,FALSE)),"",VLOOKUP(A47,【入力用】個人登録!$A$59:$P$127,5,FALSE))</f>
        <v/>
      </c>
      <c r="I47" s="950"/>
      <c r="J47" s="951"/>
      <c r="K47" s="949" t="str">
        <f>IF(ISERROR(VLOOKUP(A47,【入力用】個人登録!$A$21:$P$50,6,FALSE)),"",VLOOKUP(A47,【入力用】個人登録!$A$21:$P$50,6,FALSE)) &amp; IF(ISERROR(VLOOKUP(A47,【入力用】個人登録!$A$59:$P$127,6,FALSE)),"",VLOOKUP(A47,【入力用】個人登録!$A$59:$P$127,6,FALSE))</f>
        <v/>
      </c>
      <c r="L47" s="950"/>
      <c r="M47" s="951"/>
      <c r="N47" s="949" t="str">
        <f>IF(ISERROR(VLOOKUP(A47,【入力用】個人登録!$A$21:$P$50,16,FALSE)),"",VLOOKUP(A47,【入力用】個人登録!$A$21:$P$50,16,FALSE)) &amp; IF(ISERROR(VLOOKUP(A47,【入力用】個人登録!$A$59:$P$127,16,FALSE)),"",VLOOKUP(A47,【入力用】個人登録!$A$59:$P$127,16,FALSE))</f>
        <v/>
      </c>
      <c r="O47" s="951"/>
      <c r="P47" s="954" t="str">
        <f>IF(ISERROR(VLOOKUP(A47,【入力用】個人登録!$A$21:$P$50,8,FALSE)),"",VLOOKUP(A47,【入力用】個人登録!$A$21:$P$50,8,FALSE)) &amp; IF(ISERROR(VLOOKUP(A47,【入力用】個人登録!$A$59:$P$127,8,FALSE)),"",VLOOKUP(A47,【入力用】個人登録!$A$59:$P$127,8,FALSE))</f>
        <v/>
      </c>
      <c r="Q47" s="955"/>
      <c r="R47" s="956"/>
      <c r="S47" s="456" t="str">
        <f>IF(ISERROR(VLOOKUP(A47,【入力用】個人登録!$A$21:$P$50,3,FALSE)),"",VLOOKUP(A47,【入力用】個人登録!$A$21:$P$50,3,FALSE)) &amp; IF(ISERROR(VLOOKUP(A47,【入力用】個人登録!$A$59:$P$127,3,FALSE)),"",VLOOKUP(A47,【入力用】個人登録!$A$59:$P$127,3,FALSE))</f>
        <v/>
      </c>
      <c r="T47" s="957"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958"/>
      <c r="V47" s="959"/>
      <c r="W47" s="26"/>
      <c r="AF47" s="48"/>
    </row>
    <row r="48" spans="1:32" s="27" customFormat="1" ht="15.75">
      <c r="A48" s="442"/>
      <c r="B48" s="458">
        <v>36</v>
      </c>
      <c r="C48" s="936" t="str">
        <f>IF(ISERROR(VLOOKUP(A48,【入力用】個人登録!$A$21:$P$50,2,FALSE)),"",VLOOKUP(A48,【入力用】個人登録!$A$21:$P$50,2,FALSE)) &amp; IF(ISERROR(VLOOKUP(A48,【入力用】個人登録!$A$59:$P$127,2,FALSE)),"",VLOOKUP(A48,【入力用】個人登録!$A$59:$P$127,2,FALSE))</f>
        <v/>
      </c>
      <c r="D48" s="937"/>
      <c r="E48" s="938" t="str">
        <f>IF(ISERROR(VLOOKUP(A48,【入力用】個人登録!$A$21:$P$50,13,FALSE)),"",VLOOKUP(A48,【入力用】個人登録!$A$21:$P$50,13,FALSE)) &amp; IF(ISERROR(VLOOKUP(A48,【入力用】個人登録!$A$59:$P$127,13,FALSE)),"",VLOOKUP(A48,【入力用】個人登録!$A$59:$P$127,13,FALSE))</f>
        <v/>
      </c>
      <c r="F48" s="939"/>
      <c r="G48" s="476" t="str">
        <f>IF(ISERROR(VLOOKUP(A48,【入力用】個人登録!$A$21:$P$50,15,FALSE)),"",VLOOKUP(A48,【入力用】個人登録!$A$21:$P$50,15,FALSE)) &amp; IF(ISERROR(VLOOKUP(A48,【入力用】個人登録!$A$59:$P$127,15,FALSE)),"",VLOOKUP(A48,【入力用】個人登録!$A$59:$P$127,15,FALSE))</f>
        <v/>
      </c>
      <c r="H48" s="949" t="str">
        <f>IF(ISERROR(VLOOKUP(A48,【入力用】個人登録!$A$21:$P$50,5,FALSE)),"",VLOOKUP(A48,【入力用】個人登録!$A$21:$P$50,5,FALSE)) &amp; IF(ISERROR(VLOOKUP(A48,【入力用】個人登録!$A$59:$P$127,5,FALSE)),"",VLOOKUP(A48,【入力用】個人登録!$A$59:$P$127,5,FALSE))</f>
        <v/>
      </c>
      <c r="I48" s="950"/>
      <c r="J48" s="951"/>
      <c r="K48" s="949" t="str">
        <f>IF(ISERROR(VLOOKUP(A48,【入力用】個人登録!$A$21:$P$50,6,FALSE)),"",VLOOKUP(A48,【入力用】個人登録!$A$21:$P$50,6,FALSE)) &amp; IF(ISERROR(VLOOKUP(A48,【入力用】個人登録!$A$59:$P$127,6,FALSE)),"",VLOOKUP(A48,【入力用】個人登録!$A$59:$P$127,6,FALSE))</f>
        <v/>
      </c>
      <c r="L48" s="950"/>
      <c r="M48" s="951"/>
      <c r="N48" s="949" t="str">
        <f>IF(ISERROR(VLOOKUP(A48,【入力用】個人登録!$A$21:$P$50,16,FALSE)),"",VLOOKUP(A48,【入力用】個人登録!$A$21:$P$50,16,FALSE)) &amp; IF(ISERROR(VLOOKUP(A48,【入力用】個人登録!$A$59:$P$127,16,FALSE)),"",VLOOKUP(A48,【入力用】個人登録!$A$59:$P$127,16,FALSE))</f>
        <v/>
      </c>
      <c r="O48" s="951"/>
      <c r="P48" s="954" t="str">
        <f>IF(ISERROR(VLOOKUP(A48,【入力用】個人登録!$A$21:$P$50,8,FALSE)),"",VLOOKUP(A48,【入力用】個人登録!$A$21:$P$50,8,FALSE)) &amp; IF(ISERROR(VLOOKUP(A48,【入力用】個人登録!$A$59:$P$127,8,FALSE)),"",VLOOKUP(A48,【入力用】個人登録!$A$59:$P$127,8,FALSE))</f>
        <v/>
      </c>
      <c r="Q48" s="955"/>
      <c r="R48" s="956"/>
      <c r="S48" s="456" t="str">
        <f>IF(ISERROR(VLOOKUP(A48,【入力用】個人登録!$A$21:$P$50,3,FALSE)),"",VLOOKUP(A48,【入力用】個人登録!$A$21:$P$50,3,FALSE)) &amp; IF(ISERROR(VLOOKUP(A48,【入力用】個人登録!$A$59:$P$127,3,FALSE)),"",VLOOKUP(A48,【入力用】個人登録!$A$59:$P$127,3,FALSE))</f>
        <v/>
      </c>
      <c r="T48" s="957"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958"/>
      <c r="V48" s="959"/>
      <c r="W48" s="26"/>
      <c r="AF48" s="48"/>
    </row>
    <row r="49" spans="1:32" s="27" customFormat="1" ht="15.75">
      <c r="A49" s="442"/>
      <c r="B49" s="458">
        <v>37</v>
      </c>
      <c r="C49" s="936" t="str">
        <f>IF(ISERROR(VLOOKUP(A49,【入力用】個人登録!$A$21:$P$50,2,FALSE)),"",VLOOKUP(A49,【入力用】個人登録!$A$21:$P$50,2,FALSE)) &amp; IF(ISERROR(VLOOKUP(A49,【入力用】個人登録!$A$59:$P$127,2,FALSE)),"",VLOOKUP(A49,【入力用】個人登録!$A$59:$P$127,2,FALSE))</f>
        <v/>
      </c>
      <c r="D49" s="937"/>
      <c r="E49" s="938" t="str">
        <f>IF(ISERROR(VLOOKUP(A49,【入力用】個人登録!$A$21:$P$50,13,FALSE)),"",VLOOKUP(A49,【入力用】個人登録!$A$21:$P$50,13,FALSE)) &amp; IF(ISERROR(VLOOKUP(A49,【入力用】個人登録!$A$59:$P$127,13,FALSE)),"",VLOOKUP(A49,【入力用】個人登録!$A$59:$P$127,13,FALSE))</f>
        <v/>
      </c>
      <c r="F49" s="939"/>
      <c r="G49" s="476" t="str">
        <f>IF(ISERROR(VLOOKUP(A49,【入力用】個人登録!$A$21:$P$50,15,FALSE)),"",VLOOKUP(A49,【入力用】個人登録!$A$21:$P$50,15,FALSE)) &amp; IF(ISERROR(VLOOKUP(A49,【入力用】個人登録!$A$59:$P$127,15,FALSE)),"",VLOOKUP(A49,【入力用】個人登録!$A$59:$P$127,15,FALSE))</f>
        <v/>
      </c>
      <c r="H49" s="949" t="str">
        <f>IF(ISERROR(VLOOKUP(A49,【入力用】個人登録!$A$21:$P$50,5,FALSE)),"",VLOOKUP(A49,【入力用】個人登録!$A$21:$P$50,5,FALSE)) &amp; IF(ISERROR(VLOOKUP(A49,【入力用】個人登録!$A$59:$P$127,5,FALSE)),"",VLOOKUP(A49,【入力用】個人登録!$A$59:$P$127,5,FALSE))</f>
        <v/>
      </c>
      <c r="I49" s="950"/>
      <c r="J49" s="951"/>
      <c r="K49" s="949" t="str">
        <f>IF(ISERROR(VLOOKUP(A49,【入力用】個人登録!$A$21:$P$50,6,FALSE)),"",VLOOKUP(A49,【入力用】個人登録!$A$21:$P$50,6,FALSE)) &amp; IF(ISERROR(VLOOKUP(A49,【入力用】個人登録!$A$59:$P$127,6,FALSE)),"",VLOOKUP(A49,【入力用】個人登録!$A$59:$P$127,6,FALSE))</f>
        <v/>
      </c>
      <c r="L49" s="950"/>
      <c r="M49" s="951"/>
      <c r="N49" s="949" t="str">
        <f>IF(ISERROR(VLOOKUP(A49,【入力用】個人登録!$A$21:$P$50,16,FALSE)),"",VLOOKUP(A49,【入力用】個人登録!$A$21:$P$50,16,FALSE)) &amp; IF(ISERROR(VLOOKUP(A49,【入力用】個人登録!$A$59:$P$127,16,FALSE)),"",VLOOKUP(A49,【入力用】個人登録!$A$59:$P$127,16,FALSE))</f>
        <v/>
      </c>
      <c r="O49" s="951"/>
      <c r="P49" s="954" t="str">
        <f>IF(ISERROR(VLOOKUP(A49,【入力用】個人登録!$A$21:$P$50,8,FALSE)),"",VLOOKUP(A49,【入力用】個人登録!$A$21:$P$50,8,FALSE)) &amp; IF(ISERROR(VLOOKUP(A49,【入力用】個人登録!$A$59:$P$127,8,FALSE)),"",VLOOKUP(A49,【入力用】個人登録!$A$59:$P$127,8,FALSE))</f>
        <v/>
      </c>
      <c r="Q49" s="955"/>
      <c r="R49" s="956"/>
      <c r="S49" s="456" t="str">
        <f>IF(ISERROR(VLOOKUP(A49,【入力用】個人登録!$A$21:$P$50,3,FALSE)),"",VLOOKUP(A49,【入力用】個人登録!$A$21:$P$50,3,FALSE)) &amp; IF(ISERROR(VLOOKUP(A49,【入力用】個人登録!$A$59:$P$127,3,FALSE)),"",VLOOKUP(A49,【入力用】個人登録!$A$59:$P$127,3,FALSE))</f>
        <v/>
      </c>
      <c r="T49" s="957"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958"/>
      <c r="V49" s="959"/>
      <c r="W49" s="26"/>
      <c r="AF49" s="48"/>
    </row>
    <row r="50" spans="1:32" s="27" customFormat="1" ht="15.75">
      <c r="A50" s="442"/>
      <c r="B50" s="458">
        <v>38</v>
      </c>
      <c r="C50" s="936" t="str">
        <f>IF(ISERROR(VLOOKUP(A50,【入力用】個人登録!$A$21:$P$50,2,FALSE)),"",VLOOKUP(A50,【入力用】個人登録!$A$21:$P$50,2,FALSE)) &amp; IF(ISERROR(VLOOKUP(A50,【入力用】個人登録!$A$59:$P$127,2,FALSE)),"",VLOOKUP(A50,【入力用】個人登録!$A$59:$P$127,2,FALSE))</f>
        <v/>
      </c>
      <c r="D50" s="937"/>
      <c r="E50" s="938" t="str">
        <f>IF(ISERROR(VLOOKUP(A50,【入力用】個人登録!$A$21:$P$50,13,FALSE)),"",VLOOKUP(A50,【入力用】個人登録!$A$21:$P$50,13,FALSE)) &amp; IF(ISERROR(VLOOKUP(A50,【入力用】個人登録!$A$59:$P$127,13,FALSE)),"",VLOOKUP(A50,【入力用】個人登録!$A$59:$P$127,13,FALSE))</f>
        <v/>
      </c>
      <c r="F50" s="939"/>
      <c r="G50" s="476" t="str">
        <f>IF(ISERROR(VLOOKUP(A50,【入力用】個人登録!$A$21:$P$50,15,FALSE)),"",VLOOKUP(A50,【入力用】個人登録!$A$21:$P$50,15,FALSE)) &amp; IF(ISERROR(VLOOKUP(A50,【入力用】個人登録!$A$59:$P$127,15,FALSE)),"",VLOOKUP(A50,【入力用】個人登録!$A$59:$P$127,15,FALSE))</f>
        <v/>
      </c>
      <c r="H50" s="949" t="str">
        <f>IF(ISERROR(VLOOKUP(A50,【入力用】個人登録!$A$21:$P$50,5,FALSE)),"",VLOOKUP(A50,【入力用】個人登録!$A$21:$P$50,5,FALSE)) &amp; IF(ISERROR(VLOOKUP(A50,【入力用】個人登録!$A$59:$P$127,5,FALSE)),"",VLOOKUP(A50,【入力用】個人登録!$A$59:$P$127,5,FALSE))</f>
        <v/>
      </c>
      <c r="I50" s="950"/>
      <c r="J50" s="951"/>
      <c r="K50" s="949" t="str">
        <f>IF(ISERROR(VLOOKUP(A50,【入力用】個人登録!$A$21:$P$50,6,FALSE)),"",VLOOKUP(A50,【入力用】個人登録!$A$21:$P$50,6,FALSE)) &amp; IF(ISERROR(VLOOKUP(A50,【入力用】個人登録!$A$59:$P$127,6,FALSE)),"",VLOOKUP(A50,【入力用】個人登録!$A$59:$P$127,6,FALSE))</f>
        <v/>
      </c>
      <c r="L50" s="950"/>
      <c r="M50" s="951"/>
      <c r="N50" s="949" t="str">
        <f>IF(ISERROR(VLOOKUP(A50,【入力用】個人登録!$A$21:$P$50,16,FALSE)),"",VLOOKUP(A50,【入力用】個人登録!$A$21:$P$50,16,FALSE)) &amp; IF(ISERROR(VLOOKUP(A50,【入力用】個人登録!$A$59:$P$127,16,FALSE)),"",VLOOKUP(A50,【入力用】個人登録!$A$59:$P$127,16,FALSE))</f>
        <v/>
      </c>
      <c r="O50" s="951"/>
      <c r="P50" s="954" t="str">
        <f>IF(ISERROR(VLOOKUP(A50,【入力用】個人登録!$A$21:$P$50,8,FALSE)),"",VLOOKUP(A50,【入力用】個人登録!$A$21:$P$50,8,FALSE)) &amp; IF(ISERROR(VLOOKUP(A50,【入力用】個人登録!$A$59:$P$127,8,FALSE)),"",VLOOKUP(A50,【入力用】個人登録!$A$59:$P$127,8,FALSE))</f>
        <v/>
      </c>
      <c r="Q50" s="955"/>
      <c r="R50" s="956"/>
      <c r="S50" s="456" t="str">
        <f>IF(ISERROR(VLOOKUP(A50,【入力用】個人登録!$A$21:$P$50,3,FALSE)),"",VLOOKUP(A50,【入力用】個人登録!$A$21:$P$50,3,FALSE)) &amp; IF(ISERROR(VLOOKUP(A50,【入力用】個人登録!$A$59:$P$127,3,FALSE)),"",VLOOKUP(A50,【入力用】個人登録!$A$59:$P$127,3,FALSE))</f>
        <v/>
      </c>
      <c r="T50" s="957"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958"/>
      <c r="V50" s="959"/>
      <c r="W50" s="26"/>
      <c r="AF50" s="48"/>
    </row>
    <row r="51" spans="1:32" s="27" customFormat="1" ht="15.75">
      <c r="A51" s="442"/>
      <c r="B51" s="458">
        <v>39</v>
      </c>
      <c r="C51" s="936" t="str">
        <f>IF(ISERROR(VLOOKUP(A51,【入力用】個人登録!$A$21:$P$50,2,FALSE)),"",VLOOKUP(A51,【入力用】個人登録!$A$21:$P$50,2,FALSE)) &amp; IF(ISERROR(VLOOKUP(A51,【入力用】個人登録!$A$59:$P$127,2,FALSE)),"",VLOOKUP(A51,【入力用】個人登録!$A$59:$P$127,2,FALSE))</f>
        <v/>
      </c>
      <c r="D51" s="937"/>
      <c r="E51" s="938" t="str">
        <f>IF(ISERROR(VLOOKUP(A51,【入力用】個人登録!$A$21:$P$50,13,FALSE)),"",VLOOKUP(A51,【入力用】個人登録!$A$21:$P$50,13,FALSE)) &amp; IF(ISERROR(VLOOKUP(A51,【入力用】個人登録!$A$59:$P$127,13,FALSE)),"",VLOOKUP(A51,【入力用】個人登録!$A$59:$P$127,13,FALSE))</f>
        <v/>
      </c>
      <c r="F51" s="939"/>
      <c r="G51" s="476" t="str">
        <f>IF(ISERROR(VLOOKUP(A51,【入力用】個人登録!$A$21:$P$50,15,FALSE)),"",VLOOKUP(A51,【入力用】個人登録!$A$21:$P$50,15,FALSE)) &amp; IF(ISERROR(VLOOKUP(A51,【入力用】個人登録!$A$59:$P$127,15,FALSE)),"",VLOOKUP(A51,【入力用】個人登録!$A$59:$P$127,15,FALSE))</f>
        <v/>
      </c>
      <c r="H51" s="949" t="str">
        <f>IF(ISERROR(VLOOKUP(A51,【入力用】個人登録!$A$21:$P$50,5,FALSE)),"",VLOOKUP(A51,【入力用】個人登録!$A$21:$P$50,5,FALSE)) &amp; IF(ISERROR(VLOOKUP(A51,【入力用】個人登録!$A$59:$P$127,5,FALSE)),"",VLOOKUP(A51,【入力用】個人登録!$A$59:$P$127,5,FALSE))</f>
        <v/>
      </c>
      <c r="I51" s="950"/>
      <c r="J51" s="951"/>
      <c r="K51" s="949" t="str">
        <f>IF(ISERROR(VLOOKUP(A51,【入力用】個人登録!$A$21:$P$50,6,FALSE)),"",VLOOKUP(A51,【入力用】個人登録!$A$21:$P$50,6,FALSE)) &amp; IF(ISERROR(VLOOKUP(A51,【入力用】個人登録!$A$59:$P$127,6,FALSE)),"",VLOOKUP(A51,【入力用】個人登録!$A$59:$P$127,6,FALSE))</f>
        <v/>
      </c>
      <c r="L51" s="950"/>
      <c r="M51" s="951"/>
      <c r="N51" s="949" t="str">
        <f>IF(ISERROR(VLOOKUP(A51,【入力用】個人登録!$A$21:$P$50,16,FALSE)),"",VLOOKUP(A51,【入力用】個人登録!$A$21:$P$50,16,FALSE)) &amp; IF(ISERROR(VLOOKUP(A51,【入力用】個人登録!$A$59:$P$127,16,FALSE)),"",VLOOKUP(A51,【入力用】個人登録!$A$59:$P$127,16,FALSE))</f>
        <v/>
      </c>
      <c r="O51" s="951"/>
      <c r="P51" s="954" t="str">
        <f>IF(ISERROR(VLOOKUP(A51,【入力用】個人登録!$A$21:$P$50,8,FALSE)),"",VLOOKUP(A51,【入力用】個人登録!$A$21:$P$50,8,FALSE)) &amp; IF(ISERROR(VLOOKUP(A51,【入力用】個人登録!$A$59:$P$127,8,FALSE)),"",VLOOKUP(A51,【入力用】個人登録!$A$59:$P$127,8,FALSE))</f>
        <v/>
      </c>
      <c r="Q51" s="955"/>
      <c r="R51" s="956"/>
      <c r="S51" s="456" t="str">
        <f>IF(ISERROR(VLOOKUP(A51,【入力用】個人登録!$A$21:$P$50,3,FALSE)),"",VLOOKUP(A51,【入力用】個人登録!$A$21:$P$50,3,FALSE)) &amp; IF(ISERROR(VLOOKUP(A51,【入力用】個人登録!$A$59:$P$127,3,FALSE)),"",VLOOKUP(A51,【入力用】個人登録!$A$59:$P$127,3,FALSE))</f>
        <v/>
      </c>
      <c r="T51" s="957"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958"/>
      <c r="V51" s="959"/>
      <c r="W51" s="26"/>
      <c r="AF51" s="48"/>
    </row>
    <row r="52" spans="1:32" s="27" customFormat="1" ht="15.75">
      <c r="A52" s="442"/>
      <c r="B52" s="458">
        <v>40</v>
      </c>
      <c r="C52" s="936" t="str">
        <f>IF(ISERROR(VLOOKUP(A52,【入力用】個人登録!$A$21:$P$50,2,FALSE)),"",VLOOKUP(A52,【入力用】個人登録!$A$21:$P$50,2,FALSE)) &amp; IF(ISERROR(VLOOKUP(A52,【入力用】個人登録!$A$59:$P$127,2,FALSE)),"",VLOOKUP(A52,【入力用】個人登録!$A$59:$P$127,2,FALSE))</f>
        <v/>
      </c>
      <c r="D52" s="937"/>
      <c r="E52" s="938" t="str">
        <f>IF(ISERROR(VLOOKUP(A52,【入力用】個人登録!$A$21:$P$50,13,FALSE)),"",VLOOKUP(A52,【入力用】個人登録!$A$21:$P$50,13,FALSE)) &amp; IF(ISERROR(VLOOKUP(A52,【入力用】個人登録!$A$59:$P$127,13,FALSE)),"",VLOOKUP(A52,【入力用】個人登録!$A$59:$P$127,13,FALSE))</f>
        <v/>
      </c>
      <c r="F52" s="939"/>
      <c r="G52" s="476" t="str">
        <f>IF(ISERROR(VLOOKUP(A52,【入力用】個人登録!$A$21:$P$50,15,FALSE)),"",VLOOKUP(A52,【入力用】個人登録!$A$21:$P$50,15,FALSE)) &amp; IF(ISERROR(VLOOKUP(A52,【入力用】個人登録!$A$59:$P$127,15,FALSE)),"",VLOOKUP(A52,【入力用】個人登録!$A$59:$P$127,15,FALSE))</f>
        <v/>
      </c>
      <c r="H52" s="949" t="str">
        <f>IF(ISERROR(VLOOKUP(A52,【入力用】個人登録!$A$21:$P$50,5,FALSE)),"",VLOOKUP(A52,【入力用】個人登録!$A$21:$P$50,5,FALSE)) &amp; IF(ISERROR(VLOOKUP(A52,【入力用】個人登録!$A$59:$P$127,5,FALSE)),"",VLOOKUP(A52,【入力用】個人登録!$A$59:$P$127,5,FALSE))</f>
        <v/>
      </c>
      <c r="I52" s="950"/>
      <c r="J52" s="951"/>
      <c r="K52" s="949" t="str">
        <f>IF(ISERROR(VLOOKUP(A52,【入力用】個人登録!$A$21:$P$50,6,FALSE)),"",VLOOKUP(A52,【入力用】個人登録!$A$21:$P$50,6,FALSE)) &amp; IF(ISERROR(VLOOKUP(A52,【入力用】個人登録!$A$59:$P$127,6,FALSE)),"",VLOOKUP(A52,【入力用】個人登録!$A$59:$P$127,6,FALSE))</f>
        <v/>
      </c>
      <c r="L52" s="950"/>
      <c r="M52" s="951"/>
      <c r="N52" s="949" t="str">
        <f>IF(ISERROR(VLOOKUP(A52,【入力用】個人登録!$A$21:$P$50,16,FALSE)),"",VLOOKUP(A52,【入力用】個人登録!$A$21:$P$50,16,FALSE)) &amp; IF(ISERROR(VLOOKUP(A52,【入力用】個人登録!$A$59:$P$127,16,FALSE)),"",VLOOKUP(A52,【入力用】個人登録!$A$59:$P$127,16,FALSE))</f>
        <v/>
      </c>
      <c r="O52" s="951"/>
      <c r="P52" s="954" t="str">
        <f>IF(ISERROR(VLOOKUP(A52,【入力用】個人登録!$A$21:$P$50,8,FALSE)),"",VLOOKUP(A52,【入力用】個人登録!$A$21:$P$50,8,FALSE)) &amp; IF(ISERROR(VLOOKUP(A52,【入力用】個人登録!$A$59:$P$127,8,FALSE)),"",VLOOKUP(A52,【入力用】個人登録!$A$59:$P$127,8,FALSE))</f>
        <v/>
      </c>
      <c r="Q52" s="955"/>
      <c r="R52" s="956"/>
      <c r="S52" s="456" t="str">
        <f>IF(ISERROR(VLOOKUP(A52,【入力用】個人登録!$A$21:$P$50,3,FALSE)),"",VLOOKUP(A52,【入力用】個人登録!$A$21:$P$50,3,FALSE)) &amp; IF(ISERROR(VLOOKUP(A52,【入力用】個人登録!$A$59:$P$127,3,FALSE)),"",VLOOKUP(A52,【入力用】個人登録!$A$59:$P$127,3,FALSE))</f>
        <v/>
      </c>
      <c r="T52" s="957"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958"/>
      <c r="V52" s="959"/>
      <c r="W52" s="26"/>
      <c r="AF52" s="48"/>
    </row>
    <row r="53" spans="1:32" s="27" customFormat="1" ht="15.75">
      <c r="A53" s="443"/>
      <c r="B53" s="458">
        <v>41</v>
      </c>
      <c r="C53" s="936" t="str">
        <f>IF(ISERROR(VLOOKUP(A53,【入力用】個人登録!$A$21:$P$50,2,FALSE)),"",VLOOKUP(A53,【入力用】個人登録!$A$21:$P$50,2,FALSE)) &amp; IF(ISERROR(VLOOKUP(A53,【入力用】個人登録!$A$59:$P$127,2,FALSE)),"",VLOOKUP(A53,【入力用】個人登録!$A$59:$P$127,2,FALSE))</f>
        <v/>
      </c>
      <c r="D53" s="937"/>
      <c r="E53" s="938" t="str">
        <f>IF(ISERROR(VLOOKUP(A53,【入力用】個人登録!$A$21:$P$50,13,FALSE)),"",VLOOKUP(A53,【入力用】個人登録!$A$21:$P$50,13,FALSE)) &amp; IF(ISERROR(VLOOKUP(A53,【入力用】個人登録!$A$59:$P$127,13,FALSE)),"",VLOOKUP(A53,【入力用】個人登録!$A$59:$P$127,13,FALSE))</f>
        <v/>
      </c>
      <c r="F53" s="939"/>
      <c r="G53" s="476" t="str">
        <f>IF(ISERROR(VLOOKUP(A53,【入力用】個人登録!$A$21:$P$50,15,FALSE)),"",VLOOKUP(A53,【入力用】個人登録!$A$21:$P$50,15,FALSE)) &amp; IF(ISERROR(VLOOKUP(A53,【入力用】個人登録!$A$59:$P$127,15,FALSE)),"",VLOOKUP(A53,【入力用】個人登録!$A$59:$P$127,15,FALSE))</f>
        <v/>
      </c>
      <c r="H53" s="949" t="str">
        <f>IF(ISERROR(VLOOKUP(A53,【入力用】個人登録!$A$21:$P$50,5,FALSE)),"",VLOOKUP(A53,【入力用】個人登録!$A$21:$P$50,5,FALSE)) &amp; IF(ISERROR(VLOOKUP(A53,【入力用】個人登録!$A$59:$P$127,5,FALSE)),"",VLOOKUP(A53,【入力用】個人登録!$A$59:$P$127,5,FALSE))</f>
        <v/>
      </c>
      <c r="I53" s="950"/>
      <c r="J53" s="951"/>
      <c r="K53" s="949" t="str">
        <f>IF(ISERROR(VLOOKUP(A53,【入力用】個人登録!$A$21:$P$50,6,FALSE)),"",VLOOKUP(A53,【入力用】個人登録!$A$21:$P$50,6,FALSE)) &amp; IF(ISERROR(VLOOKUP(A53,【入力用】個人登録!$A$59:$P$127,6,FALSE)),"",VLOOKUP(A53,【入力用】個人登録!$A$59:$P$127,6,FALSE))</f>
        <v/>
      </c>
      <c r="L53" s="950"/>
      <c r="M53" s="951"/>
      <c r="N53" s="949" t="str">
        <f>IF(ISERROR(VLOOKUP(A53,【入力用】個人登録!$A$21:$P$50,16,FALSE)),"",VLOOKUP(A53,【入力用】個人登録!$A$21:$P$50,16,FALSE)) &amp; IF(ISERROR(VLOOKUP(A53,【入力用】個人登録!$A$59:$P$127,16,FALSE)),"",VLOOKUP(A53,【入力用】個人登録!$A$59:$P$127,16,FALSE))</f>
        <v/>
      </c>
      <c r="O53" s="951"/>
      <c r="P53" s="954" t="str">
        <f>IF(ISERROR(VLOOKUP(A53,【入力用】個人登録!$A$21:$P$50,8,FALSE)),"",VLOOKUP(A53,【入力用】個人登録!$A$21:$P$50,8,FALSE)) &amp; IF(ISERROR(VLOOKUP(A53,【入力用】個人登録!$A$59:$P$127,8,FALSE)),"",VLOOKUP(A53,【入力用】個人登録!$A$59:$P$127,8,FALSE))</f>
        <v/>
      </c>
      <c r="Q53" s="955"/>
      <c r="R53" s="956"/>
      <c r="S53" s="456" t="str">
        <f>IF(ISERROR(VLOOKUP(A53,【入力用】個人登録!$A$21:$P$50,3,FALSE)),"",VLOOKUP(A53,【入力用】個人登録!$A$21:$P$50,3,FALSE)) &amp; IF(ISERROR(VLOOKUP(A53,【入力用】個人登録!$A$59:$P$127,3,FALSE)),"",VLOOKUP(A53,【入力用】個人登録!$A$59:$P$127,3,FALSE))</f>
        <v/>
      </c>
      <c r="T53" s="957"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958"/>
      <c r="V53" s="959"/>
      <c r="W53" s="26"/>
      <c r="AF53" s="48"/>
    </row>
    <row r="54" spans="1:32" s="27" customFormat="1" ht="15.75">
      <c r="A54" s="442"/>
      <c r="B54" s="458">
        <v>42</v>
      </c>
      <c r="C54" s="936" t="str">
        <f>IF(ISERROR(VLOOKUP(A54,【入力用】個人登録!$A$21:$P$50,2,FALSE)),"",VLOOKUP(A54,【入力用】個人登録!$A$21:$P$50,2,FALSE)) &amp; IF(ISERROR(VLOOKUP(A54,【入力用】個人登録!$A$59:$P$127,2,FALSE)),"",VLOOKUP(A54,【入力用】個人登録!$A$59:$P$127,2,FALSE))</f>
        <v/>
      </c>
      <c r="D54" s="937"/>
      <c r="E54" s="938" t="str">
        <f>IF(ISERROR(VLOOKUP(A54,【入力用】個人登録!$A$21:$P$50,13,FALSE)),"",VLOOKUP(A54,【入力用】個人登録!$A$21:$P$50,13,FALSE)) &amp; IF(ISERROR(VLOOKUP(A54,【入力用】個人登録!$A$59:$P$127,13,FALSE)),"",VLOOKUP(A54,【入力用】個人登録!$A$59:$P$127,13,FALSE))</f>
        <v/>
      </c>
      <c r="F54" s="939"/>
      <c r="G54" s="476" t="str">
        <f>IF(ISERROR(VLOOKUP(A54,【入力用】個人登録!$A$21:$P$50,15,FALSE)),"",VLOOKUP(A54,【入力用】個人登録!$A$21:$P$50,15,FALSE)) &amp; IF(ISERROR(VLOOKUP(A54,【入力用】個人登録!$A$59:$P$127,15,FALSE)),"",VLOOKUP(A54,【入力用】個人登録!$A$59:$P$127,15,FALSE))</f>
        <v/>
      </c>
      <c r="H54" s="949" t="str">
        <f>IF(ISERROR(VLOOKUP(A54,【入力用】個人登録!$A$21:$P$50,5,FALSE)),"",VLOOKUP(A54,【入力用】個人登録!$A$21:$P$50,5,FALSE)) &amp; IF(ISERROR(VLOOKUP(A54,【入力用】個人登録!$A$59:$P$127,5,FALSE)),"",VLOOKUP(A54,【入力用】個人登録!$A$59:$P$127,5,FALSE))</f>
        <v/>
      </c>
      <c r="I54" s="950"/>
      <c r="J54" s="951"/>
      <c r="K54" s="949" t="str">
        <f>IF(ISERROR(VLOOKUP(A54,【入力用】個人登録!$A$21:$P$50,6,FALSE)),"",VLOOKUP(A54,【入力用】個人登録!$A$21:$P$50,6,FALSE)) &amp; IF(ISERROR(VLOOKUP(A54,【入力用】個人登録!$A$59:$P$127,6,FALSE)),"",VLOOKUP(A54,【入力用】個人登録!$A$59:$P$127,6,FALSE))</f>
        <v/>
      </c>
      <c r="L54" s="950"/>
      <c r="M54" s="951"/>
      <c r="N54" s="949" t="str">
        <f>IF(ISERROR(VLOOKUP(A54,【入力用】個人登録!$A$21:$P$50,16,FALSE)),"",VLOOKUP(A54,【入力用】個人登録!$A$21:$P$50,16,FALSE)) &amp; IF(ISERROR(VLOOKUP(A54,【入力用】個人登録!$A$59:$P$127,16,FALSE)),"",VLOOKUP(A54,【入力用】個人登録!$A$59:$P$127,16,FALSE))</f>
        <v/>
      </c>
      <c r="O54" s="951"/>
      <c r="P54" s="954" t="str">
        <f>IF(ISERROR(VLOOKUP(A54,【入力用】個人登録!$A$21:$P$50,8,FALSE)),"",VLOOKUP(A54,【入力用】個人登録!$A$21:$P$50,8,FALSE)) &amp; IF(ISERROR(VLOOKUP(A54,【入力用】個人登録!$A$59:$P$127,8,FALSE)),"",VLOOKUP(A54,【入力用】個人登録!$A$59:$P$127,8,FALSE))</f>
        <v/>
      </c>
      <c r="Q54" s="955"/>
      <c r="R54" s="956"/>
      <c r="S54" s="456" t="str">
        <f>IF(ISERROR(VLOOKUP(A54,【入力用】個人登録!$A$21:$P$50,3,FALSE)),"",VLOOKUP(A54,【入力用】個人登録!$A$21:$P$50,3,FALSE)) &amp; IF(ISERROR(VLOOKUP(A54,【入力用】個人登録!$A$59:$P$127,3,FALSE)),"",VLOOKUP(A54,【入力用】個人登録!$A$59:$P$127,3,FALSE))</f>
        <v/>
      </c>
      <c r="T54" s="957"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958"/>
      <c r="V54" s="959"/>
      <c r="W54" s="26"/>
      <c r="AF54" s="48"/>
    </row>
    <row r="55" spans="1:32" s="27" customFormat="1" ht="15.75">
      <c r="A55" s="442"/>
      <c r="B55" s="458">
        <v>43</v>
      </c>
      <c r="C55" s="936" t="str">
        <f>IF(ISERROR(VLOOKUP(A55,【入力用】個人登録!$A$21:$P$50,2,FALSE)),"",VLOOKUP(A55,【入力用】個人登録!$A$21:$P$50,2,FALSE)) &amp; IF(ISERROR(VLOOKUP(A55,【入力用】個人登録!$A$59:$P$127,2,FALSE)),"",VLOOKUP(A55,【入力用】個人登録!$A$59:$P$127,2,FALSE))</f>
        <v/>
      </c>
      <c r="D55" s="937"/>
      <c r="E55" s="938" t="str">
        <f>IF(ISERROR(VLOOKUP(A55,【入力用】個人登録!$A$21:$P$50,13,FALSE)),"",VLOOKUP(A55,【入力用】個人登録!$A$21:$P$50,13,FALSE)) &amp; IF(ISERROR(VLOOKUP(A55,【入力用】個人登録!$A$59:$P$127,13,FALSE)),"",VLOOKUP(A55,【入力用】個人登録!$A$59:$P$127,13,FALSE))</f>
        <v/>
      </c>
      <c r="F55" s="939"/>
      <c r="G55" s="476" t="str">
        <f>IF(ISERROR(VLOOKUP(A55,【入力用】個人登録!$A$21:$P$50,15,FALSE)),"",VLOOKUP(A55,【入力用】個人登録!$A$21:$P$50,15,FALSE)) &amp; IF(ISERROR(VLOOKUP(A55,【入力用】個人登録!$A$59:$P$127,15,FALSE)),"",VLOOKUP(A55,【入力用】個人登録!$A$59:$P$127,15,FALSE))</f>
        <v/>
      </c>
      <c r="H55" s="949" t="str">
        <f>IF(ISERROR(VLOOKUP(A55,【入力用】個人登録!$A$21:$P$50,5,FALSE)),"",VLOOKUP(A55,【入力用】個人登録!$A$21:$P$50,5,FALSE)) &amp; IF(ISERROR(VLOOKUP(A55,【入力用】個人登録!$A$59:$P$127,5,FALSE)),"",VLOOKUP(A55,【入力用】個人登録!$A$59:$P$127,5,FALSE))</f>
        <v/>
      </c>
      <c r="I55" s="950"/>
      <c r="J55" s="951"/>
      <c r="K55" s="949" t="str">
        <f>IF(ISERROR(VLOOKUP(A55,【入力用】個人登録!$A$21:$P$50,6,FALSE)),"",VLOOKUP(A55,【入力用】個人登録!$A$21:$P$50,6,FALSE)) &amp; IF(ISERROR(VLOOKUP(A55,【入力用】個人登録!$A$59:$P$127,6,FALSE)),"",VLOOKUP(A55,【入力用】個人登録!$A$59:$P$127,6,FALSE))</f>
        <v/>
      </c>
      <c r="L55" s="950"/>
      <c r="M55" s="951"/>
      <c r="N55" s="949" t="str">
        <f>IF(ISERROR(VLOOKUP(A55,【入力用】個人登録!$A$21:$P$50,16,FALSE)),"",VLOOKUP(A55,【入力用】個人登録!$A$21:$P$50,16,FALSE)) &amp; IF(ISERROR(VLOOKUP(A55,【入力用】個人登録!$A$59:$P$127,16,FALSE)),"",VLOOKUP(A55,【入力用】個人登録!$A$59:$P$127,16,FALSE))</f>
        <v/>
      </c>
      <c r="O55" s="951"/>
      <c r="P55" s="954" t="str">
        <f>IF(ISERROR(VLOOKUP(A55,【入力用】個人登録!$A$21:$P$50,8,FALSE)),"",VLOOKUP(A55,【入力用】個人登録!$A$21:$P$50,8,FALSE)) &amp; IF(ISERROR(VLOOKUP(A55,【入力用】個人登録!$A$59:$P$127,8,FALSE)),"",VLOOKUP(A55,【入力用】個人登録!$A$59:$P$127,8,FALSE))</f>
        <v/>
      </c>
      <c r="Q55" s="955"/>
      <c r="R55" s="956"/>
      <c r="S55" s="456" t="str">
        <f>IF(ISERROR(VLOOKUP(A55,【入力用】個人登録!$A$21:$P$50,3,FALSE)),"",VLOOKUP(A55,【入力用】個人登録!$A$21:$P$50,3,FALSE)) &amp; IF(ISERROR(VLOOKUP(A55,【入力用】個人登録!$A$59:$P$127,3,FALSE)),"",VLOOKUP(A55,【入力用】個人登録!$A$59:$P$127,3,FALSE))</f>
        <v/>
      </c>
      <c r="T55" s="957"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958"/>
      <c r="V55" s="959"/>
      <c r="W55" s="26"/>
      <c r="AF55" s="48"/>
    </row>
    <row r="56" spans="1:32" s="27" customFormat="1" ht="15.75">
      <c r="A56" s="442"/>
      <c r="B56" s="458">
        <v>44</v>
      </c>
      <c r="C56" s="936" t="str">
        <f>IF(ISERROR(VLOOKUP(A56,【入力用】個人登録!$A$21:$P$50,2,FALSE)),"",VLOOKUP(A56,【入力用】個人登録!$A$21:$P$50,2,FALSE)) &amp; IF(ISERROR(VLOOKUP(A56,【入力用】個人登録!$A$59:$P$127,2,FALSE)),"",VLOOKUP(A56,【入力用】個人登録!$A$59:$P$127,2,FALSE))</f>
        <v/>
      </c>
      <c r="D56" s="937"/>
      <c r="E56" s="938" t="str">
        <f>IF(ISERROR(VLOOKUP(A56,【入力用】個人登録!$A$21:$P$50,13,FALSE)),"",VLOOKUP(A56,【入力用】個人登録!$A$21:$P$50,13,FALSE)) &amp; IF(ISERROR(VLOOKUP(A56,【入力用】個人登録!$A$59:$P$127,13,FALSE)),"",VLOOKUP(A56,【入力用】個人登録!$A$59:$P$127,13,FALSE))</f>
        <v/>
      </c>
      <c r="F56" s="939"/>
      <c r="G56" s="477" t="str">
        <f>IF(ISERROR(VLOOKUP(A56,【入力用】個人登録!$A$21:$P$50,15,FALSE)),"",VLOOKUP(A56,【入力用】個人登録!$A$21:$P$50,15,FALSE)) &amp; IF(ISERROR(VLOOKUP(A56,【入力用】個人登録!$A$59:$P$127,15,FALSE)),"",VLOOKUP(A56,【入力用】個人登録!$A$59:$P$127,15,FALSE))</f>
        <v/>
      </c>
      <c r="H56" s="949" t="str">
        <f>IF(ISERROR(VLOOKUP(A56,【入力用】個人登録!$A$21:$P$50,5,FALSE)),"",VLOOKUP(A56,【入力用】個人登録!$A$21:$P$50,5,FALSE)) &amp; IF(ISERROR(VLOOKUP(A56,【入力用】個人登録!$A$59:$P$127,5,FALSE)),"",VLOOKUP(A56,【入力用】個人登録!$A$59:$P$127,5,FALSE))</f>
        <v/>
      </c>
      <c r="I56" s="950"/>
      <c r="J56" s="951"/>
      <c r="K56" s="949" t="str">
        <f>IF(ISERROR(VLOOKUP(A56,【入力用】個人登録!$A$21:$P$50,6,FALSE)),"",VLOOKUP(A56,【入力用】個人登録!$A$21:$P$50,6,FALSE)) &amp; IF(ISERROR(VLOOKUP(A56,【入力用】個人登録!$A$59:$P$127,6,FALSE)),"",VLOOKUP(A56,【入力用】個人登録!$A$59:$P$127,6,FALSE))</f>
        <v/>
      </c>
      <c r="L56" s="950"/>
      <c r="M56" s="951"/>
      <c r="N56" s="949" t="str">
        <f>IF(ISERROR(VLOOKUP(A56,【入力用】個人登録!$A$21:$P$50,16,FALSE)),"",VLOOKUP(A56,【入力用】個人登録!$A$21:$P$50,16,FALSE)) &amp; IF(ISERROR(VLOOKUP(A56,【入力用】個人登録!$A$59:$P$127,16,FALSE)),"",VLOOKUP(A56,【入力用】個人登録!$A$59:$P$127,16,FALSE))</f>
        <v/>
      </c>
      <c r="O56" s="951"/>
      <c r="P56" s="954" t="str">
        <f>IF(ISERROR(VLOOKUP(A56,【入力用】個人登録!$A$21:$P$50,8,FALSE)),"",VLOOKUP(A56,【入力用】個人登録!$A$21:$P$50,8,FALSE)) &amp; IF(ISERROR(VLOOKUP(A56,【入力用】個人登録!$A$59:$P$127,8,FALSE)),"",VLOOKUP(A56,【入力用】個人登録!$A$59:$P$127,8,FALSE))</f>
        <v/>
      </c>
      <c r="Q56" s="955"/>
      <c r="R56" s="956"/>
      <c r="S56" s="456" t="str">
        <f>IF(ISERROR(VLOOKUP(A56,【入力用】個人登録!$A$21:$P$50,3,FALSE)),"",VLOOKUP(A56,【入力用】個人登録!$A$21:$P$50,3,FALSE)) &amp; IF(ISERROR(VLOOKUP(A56,【入力用】個人登録!$A$59:$P$127,3,FALSE)),"",VLOOKUP(A56,【入力用】個人登録!$A$59:$P$127,3,FALSE))</f>
        <v/>
      </c>
      <c r="T56" s="957"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958"/>
      <c r="V56" s="959"/>
      <c r="W56" s="26"/>
      <c r="AF56" s="48"/>
    </row>
    <row r="57" spans="1:32" s="27" customFormat="1" ht="15.75">
      <c r="A57" s="442"/>
      <c r="B57" s="458">
        <v>45</v>
      </c>
      <c r="C57" s="936" t="str">
        <f>IF(ISERROR(VLOOKUP(A57,【入力用】個人登録!$A$21:$P$50,2,FALSE)),"",VLOOKUP(A57,【入力用】個人登録!$A$21:$P$50,2,FALSE)) &amp; IF(ISERROR(VLOOKUP(A57,【入力用】個人登録!$A$59:$P$127,2,FALSE)),"",VLOOKUP(A57,【入力用】個人登録!$A$59:$P$127,2,FALSE))</f>
        <v/>
      </c>
      <c r="D57" s="937"/>
      <c r="E57" s="938" t="str">
        <f>IF(ISERROR(VLOOKUP(A57,【入力用】個人登録!$A$21:$P$50,13,FALSE)),"",VLOOKUP(A57,【入力用】個人登録!$A$21:$P$50,13,FALSE)) &amp; IF(ISERROR(VLOOKUP(A57,【入力用】個人登録!$A$59:$P$127,13,FALSE)),"",VLOOKUP(A57,【入力用】個人登録!$A$59:$P$127,13,FALSE))</f>
        <v/>
      </c>
      <c r="F57" s="939"/>
      <c r="G57" s="476" t="str">
        <f>IF(ISERROR(VLOOKUP(A57,【入力用】個人登録!$A$21:$P$50,15,FALSE)),"",VLOOKUP(A57,【入力用】個人登録!$A$21:$P$50,15,FALSE)) &amp; IF(ISERROR(VLOOKUP(A57,【入力用】個人登録!$A$59:$P$127,15,FALSE)),"",VLOOKUP(A57,【入力用】個人登録!$A$59:$P$127,15,FALSE))</f>
        <v/>
      </c>
      <c r="H57" s="949" t="str">
        <f>IF(ISERROR(VLOOKUP(A57,【入力用】個人登録!$A$21:$P$50,5,FALSE)),"",VLOOKUP(A57,【入力用】個人登録!$A$21:$P$50,5,FALSE)) &amp; IF(ISERROR(VLOOKUP(A57,【入力用】個人登録!$A$59:$P$127,5,FALSE)),"",VLOOKUP(A57,【入力用】個人登録!$A$59:$P$127,5,FALSE))</f>
        <v/>
      </c>
      <c r="I57" s="950"/>
      <c r="J57" s="951"/>
      <c r="K57" s="949" t="str">
        <f>IF(ISERROR(VLOOKUP(A57,【入力用】個人登録!$A$21:$P$50,6,FALSE)),"",VLOOKUP(A57,【入力用】個人登録!$A$21:$P$50,6,FALSE)) &amp; IF(ISERROR(VLOOKUP(A57,【入力用】個人登録!$A$59:$P$127,6,FALSE)),"",VLOOKUP(A57,【入力用】個人登録!$A$59:$P$127,6,FALSE))</f>
        <v/>
      </c>
      <c r="L57" s="950"/>
      <c r="M57" s="951"/>
      <c r="N57" s="949" t="str">
        <f>IF(ISERROR(VLOOKUP(A57,【入力用】個人登録!$A$21:$P$50,16,FALSE)),"",VLOOKUP(A57,【入力用】個人登録!$A$21:$P$50,16,FALSE)) &amp; IF(ISERROR(VLOOKUP(A57,【入力用】個人登録!$A$59:$P$127,16,FALSE)),"",VLOOKUP(A57,【入力用】個人登録!$A$59:$P$127,16,FALSE))</f>
        <v/>
      </c>
      <c r="O57" s="951"/>
      <c r="P57" s="954" t="str">
        <f>IF(ISERROR(VLOOKUP(A57,【入力用】個人登録!$A$21:$P$50,8,FALSE)),"",VLOOKUP(A57,【入力用】個人登録!$A$21:$P$50,8,FALSE)) &amp; IF(ISERROR(VLOOKUP(A57,【入力用】個人登録!$A$59:$P$127,8,FALSE)),"",VLOOKUP(A57,【入力用】個人登録!$A$59:$P$127,8,FALSE))</f>
        <v/>
      </c>
      <c r="Q57" s="955"/>
      <c r="R57" s="956"/>
      <c r="S57" s="456" t="str">
        <f>IF(ISERROR(VLOOKUP(A57,【入力用】個人登録!$A$21:$P$50,3,FALSE)),"",VLOOKUP(A57,【入力用】個人登録!$A$21:$P$50,3,FALSE)) &amp; IF(ISERROR(VLOOKUP(A57,【入力用】個人登録!$A$59:$P$127,3,FALSE)),"",VLOOKUP(A57,【入力用】個人登録!$A$59:$P$127,3,FALSE))</f>
        <v/>
      </c>
      <c r="T57" s="957"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958"/>
      <c r="V57" s="959"/>
      <c r="W57" s="26"/>
      <c r="AF57" s="48"/>
    </row>
    <row r="58" spans="1:32" s="27" customFormat="1" ht="15.75">
      <c r="A58" s="442"/>
      <c r="B58" s="458">
        <v>46</v>
      </c>
      <c r="C58" s="936" t="str">
        <f>IF(ISERROR(VLOOKUP(A58,【入力用】個人登録!$A$21:$P$50,2,FALSE)),"",VLOOKUP(A58,【入力用】個人登録!$A$21:$P$50,2,FALSE)) &amp; IF(ISERROR(VLOOKUP(A58,【入力用】個人登録!$A$59:$P$127,2,FALSE)),"",VLOOKUP(A58,【入力用】個人登録!$A$59:$P$127,2,FALSE))</f>
        <v/>
      </c>
      <c r="D58" s="937"/>
      <c r="E58" s="938" t="str">
        <f>IF(ISERROR(VLOOKUP(A58,【入力用】個人登録!$A$21:$P$50,13,FALSE)),"",VLOOKUP(A58,【入力用】個人登録!$A$21:$P$50,13,FALSE)) &amp; IF(ISERROR(VLOOKUP(A58,【入力用】個人登録!$A$59:$P$127,13,FALSE)),"",VLOOKUP(A58,【入力用】個人登録!$A$59:$P$127,13,FALSE))</f>
        <v/>
      </c>
      <c r="F58" s="939"/>
      <c r="G58" s="476" t="str">
        <f>IF(ISERROR(VLOOKUP(A58,【入力用】個人登録!$A$21:$P$50,15,FALSE)),"",VLOOKUP(A58,【入力用】個人登録!$A$21:$P$50,15,FALSE)) &amp; IF(ISERROR(VLOOKUP(A58,【入力用】個人登録!$A$59:$P$127,15,FALSE)),"",VLOOKUP(A58,【入力用】個人登録!$A$59:$P$127,15,FALSE))</f>
        <v/>
      </c>
      <c r="H58" s="949" t="str">
        <f>IF(ISERROR(VLOOKUP(A58,【入力用】個人登録!$A$21:$P$50,5,FALSE)),"",VLOOKUP(A58,【入力用】個人登録!$A$21:$P$50,5,FALSE)) &amp; IF(ISERROR(VLOOKUP(A58,【入力用】個人登録!$A$59:$P$127,5,FALSE)),"",VLOOKUP(A58,【入力用】個人登録!$A$59:$P$127,5,FALSE))</f>
        <v/>
      </c>
      <c r="I58" s="950"/>
      <c r="J58" s="951"/>
      <c r="K58" s="949" t="str">
        <f>IF(ISERROR(VLOOKUP(A58,【入力用】個人登録!$A$21:$P$50,6,FALSE)),"",VLOOKUP(A58,【入力用】個人登録!$A$21:$P$50,6,FALSE)) &amp; IF(ISERROR(VLOOKUP(A58,【入力用】個人登録!$A$59:$P$127,6,FALSE)),"",VLOOKUP(A58,【入力用】個人登録!$A$59:$P$127,6,FALSE))</f>
        <v/>
      </c>
      <c r="L58" s="950"/>
      <c r="M58" s="951"/>
      <c r="N58" s="949" t="str">
        <f>IF(ISERROR(VLOOKUP(A58,【入力用】個人登録!$A$21:$P$50,16,FALSE)),"",VLOOKUP(A58,【入力用】個人登録!$A$21:$P$50,16,FALSE)) &amp; IF(ISERROR(VLOOKUP(A58,【入力用】個人登録!$A$59:$P$127,16,FALSE)),"",VLOOKUP(A58,【入力用】個人登録!$A$59:$P$127,16,FALSE))</f>
        <v/>
      </c>
      <c r="O58" s="951"/>
      <c r="P58" s="954" t="str">
        <f>IF(ISERROR(VLOOKUP(A58,【入力用】個人登録!$A$21:$P$50,8,FALSE)),"",VLOOKUP(A58,【入力用】個人登録!$A$21:$P$50,8,FALSE)) &amp; IF(ISERROR(VLOOKUP(A58,【入力用】個人登録!$A$59:$P$127,8,FALSE)),"",VLOOKUP(A58,【入力用】個人登録!$A$59:$P$127,8,FALSE))</f>
        <v/>
      </c>
      <c r="Q58" s="955"/>
      <c r="R58" s="956"/>
      <c r="S58" s="456" t="str">
        <f>IF(ISERROR(VLOOKUP(A58,【入力用】個人登録!$A$21:$P$50,3,FALSE)),"",VLOOKUP(A58,【入力用】個人登録!$A$21:$P$50,3,FALSE)) &amp; IF(ISERROR(VLOOKUP(A58,【入力用】個人登録!$A$59:$P$127,3,FALSE)),"",VLOOKUP(A58,【入力用】個人登録!$A$59:$P$127,3,FALSE))</f>
        <v/>
      </c>
      <c r="T58" s="957"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958"/>
      <c r="V58" s="959"/>
      <c r="W58" s="26"/>
      <c r="AF58" s="48"/>
    </row>
    <row r="59" spans="1:32" s="27" customFormat="1" ht="15.75">
      <c r="A59" s="442"/>
      <c r="B59" s="458">
        <v>47</v>
      </c>
      <c r="C59" s="936" t="str">
        <f>IF(ISERROR(VLOOKUP(A59,【入力用】個人登録!$A$21:$P$50,2,FALSE)),"",VLOOKUP(A59,【入力用】個人登録!$A$21:$P$50,2,FALSE)) &amp; IF(ISERROR(VLOOKUP(A59,【入力用】個人登録!$A$59:$P$127,2,FALSE)),"",VLOOKUP(A59,【入力用】個人登録!$A$59:$P$127,2,FALSE))</f>
        <v/>
      </c>
      <c r="D59" s="937"/>
      <c r="E59" s="938" t="str">
        <f>IF(ISERROR(VLOOKUP(A59,【入力用】個人登録!$A$21:$P$50,13,FALSE)),"",VLOOKUP(A59,【入力用】個人登録!$A$21:$P$50,13,FALSE)) &amp; IF(ISERROR(VLOOKUP(A59,【入力用】個人登録!$A$59:$P$127,13,FALSE)),"",VLOOKUP(A59,【入力用】個人登録!$A$59:$P$127,13,FALSE))</f>
        <v/>
      </c>
      <c r="F59" s="939"/>
      <c r="G59" s="476" t="str">
        <f>IF(ISERROR(VLOOKUP(A59,【入力用】個人登録!$A$21:$P$50,15,FALSE)),"",VLOOKUP(A59,【入力用】個人登録!$A$21:$P$50,15,FALSE)) &amp; IF(ISERROR(VLOOKUP(A59,【入力用】個人登録!$A$59:$P$127,15,FALSE)),"",VLOOKUP(A59,【入力用】個人登録!$A$59:$P$127,15,FALSE))</f>
        <v/>
      </c>
      <c r="H59" s="949" t="str">
        <f>IF(ISERROR(VLOOKUP(A59,【入力用】個人登録!$A$21:$P$50,5,FALSE)),"",VLOOKUP(A59,【入力用】個人登録!$A$21:$P$50,5,FALSE)) &amp; IF(ISERROR(VLOOKUP(A59,【入力用】個人登録!$A$59:$P$127,5,FALSE)),"",VLOOKUP(A59,【入力用】個人登録!$A$59:$P$127,5,FALSE))</f>
        <v/>
      </c>
      <c r="I59" s="950"/>
      <c r="J59" s="951"/>
      <c r="K59" s="949" t="str">
        <f>IF(ISERROR(VLOOKUP(A59,【入力用】個人登録!$A$21:$P$50,6,FALSE)),"",VLOOKUP(A59,【入力用】個人登録!$A$21:$P$50,6,FALSE)) &amp; IF(ISERROR(VLOOKUP(A59,【入力用】個人登録!$A$59:$P$127,6,FALSE)),"",VLOOKUP(A59,【入力用】個人登録!$A$59:$P$127,6,FALSE))</f>
        <v/>
      </c>
      <c r="L59" s="950"/>
      <c r="M59" s="951"/>
      <c r="N59" s="949" t="str">
        <f>IF(ISERROR(VLOOKUP(A59,【入力用】個人登録!$A$21:$P$50,16,FALSE)),"",VLOOKUP(A59,【入力用】個人登録!$A$21:$P$50,16,FALSE)) &amp; IF(ISERROR(VLOOKUP(A59,【入力用】個人登録!$A$59:$P$127,16,FALSE)),"",VLOOKUP(A59,【入力用】個人登録!$A$59:$P$127,16,FALSE))</f>
        <v/>
      </c>
      <c r="O59" s="951"/>
      <c r="P59" s="954" t="str">
        <f>IF(ISERROR(VLOOKUP(A59,【入力用】個人登録!$A$21:$P$50,8,FALSE)),"",VLOOKUP(A59,【入力用】個人登録!$A$21:$P$50,8,FALSE)) &amp; IF(ISERROR(VLOOKUP(A59,【入力用】個人登録!$A$59:$P$127,8,FALSE)),"",VLOOKUP(A59,【入力用】個人登録!$A$59:$P$127,8,FALSE))</f>
        <v/>
      </c>
      <c r="Q59" s="955"/>
      <c r="R59" s="956"/>
      <c r="S59" s="456" t="str">
        <f>IF(ISERROR(VLOOKUP(A59,【入力用】個人登録!$A$21:$P$50,3,FALSE)),"",VLOOKUP(A59,【入力用】個人登録!$A$21:$P$50,3,FALSE)) &amp; IF(ISERROR(VLOOKUP(A59,【入力用】個人登録!$A$59:$P$127,3,FALSE)),"",VLOOKUP(A59,【入力用】個人登録!$A$59:$P$127,3,FALSE))</f>
        <v/>
      </c>
      <c r="T59" s="957"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958"/>
      <c r="V59" s="959"/>
      <c r="W59" s="26"/>
      <c r="AF59" s="48"/>
    </row>
    <row r="60" spans="1:32" s="27" customFormat="1" ht="15.75">
      <c r="A60" s="443"/>
      <c r="B60" s="458">
        <v>48</v>
      </c>
      <c r="C60" s="936" t="str">
        <f>IF(ISERROR(VLOOKUP(A60,【入力用】個人登録!$A$21:$P$50,2,FALSE)),"",VLOOKUP(A60,【入力用】個人登録!$A$21:$P$50,2,FALSE)) &amp; IF(ISERROR(VLOOKUP(A60,【入力用】個人登録!$A$59:$P$127,2,FALSE)),"",VLOOKUP(A60,【入力用】個人登録!$A$59:$P$127,2,FALSE))</f>
        <v/>
      </c>
      <c r="D60" s="937"/>
      <c r="E60" s="938" t="str">
        <f>IF(ISERROR(VLOOKUP(A60,【入力用】個人登録!$A$21:$P$50,13,FALSE)),"",VLOOKUP(A60,【入力用】個人登録!$A$21:$P$50,13,FALSE)) &amp; IF(ISERROR(VLOOKUP(A60,【入力用】個人登録!$A$59:$P$127,13,FALSE)),"",VLOOKUP(A60,【入力用】個人登録!$A$59:$P$127,13,FALSE))</f>
        <v/>
      </c>
      <c r="F60" s="939"/>
      <c r="G60" s="476" t="str">
        <f>IF(ISERROR(VLOOKUP(A60,【入力用】個人登録!$A$21:$P$50,15,FALSE)),"",VLOOKUP(A60,【入力用】個人登録!$A$21:$P$50,15,FALSE)) &amp; IF(ISERROR(VLOOKUP(A60,【入力用】個人登録!$A$59:$P$127,15,FALSE)),"",VLOOKUP(A60,【入力用】個人登録!$A$59:$P$127,15,FALSE))</f>
        <v/>
      </c>
      <c r="H60" s="949" t="str">
        <f>IF(ISERROR(VLOOKUP(A60,【入力用】個人登録!$A$21:$P$50,5,FALSE)),"",VLOOKUP(A60,【入力用】個人登録!$A$21:$P$50,5,FALSE)) &amp; IF(ISERROR(VLOOKUP(A60,【入力用】個人登録!$A$59:$P$127,5,FALSE)),"",VLOOKUP(A60,【入力用】個人登録!$A$59:$P$127,5,FALSE))</f>
        <v/>
      </c>
      <c r="I60" s="950"/>
      <c r="J60" s="951"/>
      <c r="K60" s="949" t="str">
        <f>IF(ISERROR(VLOOKUP(A60,【入力用】個人登録!$A$21:$P$50,6,FALSE)),"",VLOOKUP(A60,【入力用】個人登録!$A$21:$P$50,6,FALSE)) &amp; IF(ISERROR(VLOOKUP(A60,【入力用】個人登録!$A$59:$P$127,6,FALSE)),"",VLOOKUP(A60,【入力用】個人登録!$A$59:$P$127,6,FALSE))</f>
        <v/>
      </c>
      <c r="L60" s="950"/>
      <c r="M60" s="951"/>
      <c r="N60" s="949" t="str">
        <f>IF(ISERROR(VLOOKUP(A60,【入力用】個人登録!$A$21:$P$50,16,FALSE)),"",VLOOKUP(A60,【入力用】個人登録!$A$21:$P$50,16,FALSE)) &amp; IF(ISERROR(VLOOKUP(A60,【入力用】個人登録!$A$59:$P$127,16,FALSE)),"",VLOOKUP(A60,【入力用】個人登録!$A$59:$P$127,16,FALSE))</f>
        <v/>
      </c>
      <c r="O60" s="951"/>
      <c r="P60" s="954" t="str">
        <f>IF(ISERROR(VLOOKUP(A60,【入力用】個人登録!$A$21:$P$50,8,FALSE)),"",VLOOKUP(A60,【入力用】個人登録!$A$21:$P$50,8,FALSE)) &amp; IF(ISERROR(VLOOKUP(A60,【入力用】個人登録!$A$59:$P$127,8,FALSE)),"",VLOOKUP(A60,【入力用】個人登録!$A$59:$P$127,8,FALSE))</f>
        <v/>
      </c>
      <c r="Q60" s="955"/>
      <c r="R60" s="956"/>
      <c r="S60" s="456" t="str">
        <f>IF(ISERROR(VLOOKUP(A60,【入力用】個人登録!$A$21:$P$50,3,FALSE)),"",VLOOKUP(A60,【入力用】個人登録!$A$21:$P$50,3,FALSE)) &amp; IF(ISERROR(VLOOKUP(A60,【入力用】個人登録!$A$59:$P$127,3,FALSE)),"",VLOOKUP(A60,【入力用】個人登録!$A$59:$P$127,3,FALSE))</f>
        <v/>
      </c>
      <c r="T60" s="957"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958"/>
      <c r="V60" s="959"/>
      <c r="W60" s="26"/>
      <c r="AF60" s="48"/>
    </row>
    <row r="61" spans="1:32" s="27" customFormat="1" ht="15.75">
      <c r="A61" s="442"/>
      <c r="B61" s="458">
        <v>49</v>
      </c>
      <c r="C61" s="936" t="str">
        <f>IF(ISERROR(VLOOKUP(A61,【入力用】個人登録!$A$21:$P$50,2,FALSE)),"",VLOOKUP(A61,【入力用】個人登録!$A$21:$P$50,2,FALSE)) &amp; IF(ISERROR(VLOOKUP(A61,【入力用】個人登録!$A$59:$P$127,2,FALSE)),"",VLOOKUP(A61,【入力用】個人登録!$A$59:$P$127,2,FALSE))</f>
        <v/>
      </c>
      <c r="D61" s="937"/>
      <c r="E61" s="938" t="str">
        <f>IF(ISERROR(VLOOKUP(A61,【入力用】個人登録!$A$21:$P$50,13,FALSE)),"",VLOOKUP(A61,【入力用】個人登録!$A$21:$P$50,13,FALSE)) &amp; IF(ISERROR(VLOOKUP(A61,【入力用】個人登録!$A$59:$P$127,13,FALSE)),"",VLOOKUP(A61,【入力用】個人登録!$A$59:$P$127,13,FALSE))</f>
        <v/>
      </c>
      <c r="F61" s="939"/>
      <c r="G61" s="476" t="str">
        <f>IF(ISERROR(VLOOKUP(A61,【入力用】個人登録!$A$21:$P$50,15,FALSE)),"",VLOOKUP(A61,【入力用】個人登録!$A$21:$P$50,15,FALSE)) &amp; IF(ISERROR(VLOOKUP(A61,【入力用】個人登録!$A$59:$P$127,15,FALSE)),"",VLOOKUP(A61,【入力用】個人登録!$A$59:$P$127,15,FALSE))</f>
        <v/>
      </c>
      <c r="H61" s="949" t="str">
        <f>IF(ISERROR(VLOOKUP(A61,【入力用】個人登録!$A$21:$P$50,5,FALSE)),"",VLOOKUP(A61,【入力用】個人登録!$A$21:$P$50,5,FALSE)) &amp; IF(ISERROR(VLOOKUP(A61,【入力用】個人登録!$A$59:$P$127,5,FALSE)),"",VLOOKUP(A61,【入力用】個人登録!$A$59:$P$127,5,FALSE))</f>
        <v/>
      </c>
      <c r="I61" s="950"/>
      <c r="J61" s="951"/>
      <c r="K61" s="949" t="str">
        <f>IF(ISERROR(VLOOKUP(A61,【入力用】個人登録!$A$21:$P$50,6,FALSE)),"",VLOOKUP(A61,【入力用】個人登録!$A$21:$P$50,6,FALSE)) &amp; IF(ISERROR(VLOOKUP(A61,【入力用】個人登録!$A$59:$P$127,6,FALSE)),"",VLOOKUP(A61,【入力用】個人登録!$A$59:$P$127,6,FALSE))</f>
        <v/>
      </c>
      <c r="L61" s="950"/>
      <c r="M61" s="951"/>
      <c r="N61" s="949" t="str">
        <f>IF(ISERROR(VLOOKUP(A61,【入力用】個人登録!$A$21:$P$50,16,FALSE)),"",VLOOKUP(A61,【入力用】個人登録!$A$21:$P$50,16,FALSE)) &amp; IF(ISERROR(VLOOKUP(A61,【入力用】個人登録!$A$59:$P$127,16,FALSE)),"",VLOOKUP(A61,【入力用】個人登録!$A$59:$P$127,16,FALSE))</f>
        <v/>
      </c>
      <c r="O61" s="951"/>
      <c r="P61" s="954" t="str">
        <f>IF(ISERROR(VLOOKUP(A61,【入力用】個人登録!$A$21:$P$50,8,FALSE)),"",VLOOKUP(A61,【入力用】個人登録!$A$21:$P$50,8,FALSE)) &amp; IF(ISERROR(VLOOKUP(A61,【入力用】個人登録!$A$59:$P$127,8,FALSE)),"",VLOOKUP(A61,【入力用】個人登録!$A$59:$P$127,8,FALSE))</f>
        <v/>
      </c>
      <c r="Q61" s="955"/>
      <c r="R61" s="956"/>
      <c r="S61" s="456" t="str">
        <f>IF(ISERROR(VLOOKUP(A61,【入力用】個人登録!$A$21:$P$50,3,FALSE)),"",VLOOKUP(A61,【入力用】個人登録!$A$21:$P$50,3,FALSE)) &amp; IF(ISERROR(VLOOKUP(A61,【入力用】個人登録!$A$59:$P$127,3,FALSE)),"",VLOOKUP(A61,【入力用】個人登録!$A$59:$P$127,3,FALSE))</f>
        <v/>
      </c>
      <c r="T61" s="957"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958"/>
      <c r="V61" s="959"/>
      <c r="W61" s="26"/>
      <c r="AF61" s="48"/>
    </row>
    <row r="62" spans="1:32" s="27" customFormat="1" ht="15.75">
      <c r="A62" s="442"/>
      <c r="B62" s="458">
        <v>50</v>
      </c>
      <c r="C62" s="936" t="str">
        <f>IF(ISERROR(VLOOKUP(A62,【入力用】個人登録!$A$21:$P$50,2,FALSE)),"",VLOOKUP(A62,【入力用】個人登録!$A$21:$P$50,2,FALSE)) &amp; IF(ISERROR(VLOOKUP(A62,【入力用】個人登録!$A$59:$P$127,2,FALSE)),"",VLOOKUP(A62,【入力用】個人登録!$A$59:$P$127,2,FALSE))</f>
        <v/>
      </c>
      <c r="D62" s="937"/>
      <c r="E62" s="938" t="str">
        <f>IF(ISERROR(VLOOKUP(A62,【入力用】個人登録!$A$21:$P$50,13,FALSE)),"",VLOOKUP(A62,【入力用】個人登録!$A$21:$P$50,13,FALSE)) &amp; IF(ISERROR(VLOOKUP(A62,【入力用】個人登録!$A$59:$P$127,13,FALSE)),"",VLOOKUP(A62,【入力用】個人登録!$A$59:$P$127,13,FALSE))</f>
        <v/>
      </c>
      <c r="F62" s="939"/>
      <c r="G62" s="476" t="str">
        <f>IF(ISERROR(VLOOKUP(A62,【入力用】個人登録!$A$21:$P$50,15,FALSE)),"",VLOOKUP(A62,【入力用】個人登録!$A$21:$P$50,15,FALSE)) &amp; IF(ISERROR(VLOOKUP(A62,【入力用】個人登録!$A$59:$P$127,15,FALSE)),"",VLOOKUP(A62,【入力用】個人登録!$A$59:$P$127,15,FALSE))</f>
        <v/>
      </c>
      <c r="H62" s="949" t="str">
        <f>IF(ISERROR(VLOOKUP(A62,【入力用】個人登録!$A$21:$P$50,5,FALSE)),"",VLOOKUP(A62,【入力用】個人登録!$A$21:$P$50,5,FALSE)) &amp; IF(ISERROR(VLOOKUP(A62,【入力用】個人登録!$A$59:$P$127,5,FALSE)),"",VLOOKUP(A62,【入力用】個人登録!$A$59:$P$127,5,FALSE))</f>
        <v/>
      </c>
      <c r="I62" s="950"/>
      <c r="J62" s="951"/>
      <c r="K62" s="949" t="str">
        <f>IF(ISERROR(VLOOKUP(A62,【入力用】個人登録!$A$21:$P$50,6,FALSE)),"",VLOOKUP(A62,【入力用】個人登録!$A$21:$P$50,6,FALSE)) &amp; IF(ISERROR(VLOOKUP(A62,【入力用】個人登録!$A$59:$P$127,6,FALSE)),"",VLOOKUP(A62,【入力用】個人登録!$A$59:$P$127,6,FALSE))</f>
        <v/>
      </c>
      <c r="L62" s="950"/>
      <c r="M62" s="951"/>
      <c r="N62" s="952" t="str">
        <f>IF(ISERROR(VLOOKUP(A62,【入力用】個人登録!$A$21:$P$50,16,FALSE)),"",VLOOKUP(A62,【入力用】個人登録!$A$21:$P$50,16,FALSE)) &amp; IF(ISERROR(VLOOKUP(A62,【入力用】個人登録!$A$59:$P$127,16,FALSE)),"",VLOOKUP(A62,【入力用】個人登録!$A$59:$P$127,16,FALSE))</f>
        <v/>
      </c>
      <c r="O62" s="953"/>
      <c r="P62" s="954" t="str">
        <f>IF(ISERROR(VLOOKUP(A62,【入力用】個人登録!$A$21:$P$50,8,FALSE)),"",VLOOKUP(A62,【入力用】個人登録!$A$21:$P$50,8,FALSE)) &amp; IF(ISERROR(VLOOKUP(A62,【入力用】個人登録!$A$59:$P$127,8,FALSE)),"",VLOOKUP(A62,【入力用】個人登録!$A$59:$P$127,8,FALSE))</f>
        <v/>
      </c>
      <c r="Q62" s="955"/>
      <c r="R62" s="956"/>
      <c r="S62" s="456" t="str">
        <f>IF(ISERROR(VLOOKUP(A62,【入力用】個人登録!$A$21:$P$50,3,FALSE)),"",VLOOKUP(A62,【入力用】個人登録!$A$21:$P$50,3,FALSE)) &amp; IF(ISERROR(VLOOKUP(A62,【入力用】個人登録!$A$59:$P$127,3,FALSE)),"",VLOOKUP(A62,【入力用】個人登録!$A$59:$P$127,3,FALSE))</f>
        <v/>
      </c>
      <c r="T62" s="957"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958"/>
      <c r="V62" s="959"/>
      <c r="W62" s="26"/>
      <c r="AF62" s="48"/>
    </row>
    <row r="63" spans="1:32" s="26" customFormat="1" ht="11.25">
      <c r="B63" s="445"/>
      <c r="C63" s="445"/>
      <c r="D63" s="440"/>
      <c r="E63" s="440"/>
      <c r="F63" s="440"/>
      <c r="G63" s="440"/>
      <c r="H63" s="440"/>
      <c r="I63" s="440"/>
      <c r="J63" s="440"/>
      <c r="K63" s="440"/>
      <c r="L63" s="440"/>
      <c r="M63" s="440"/>
      <c r="N63" s="440"/>
      <c r="O63" s="440"/>
      <c r="P63" s="440"/>
      <c r="Q63" s="440"/>
      <c r="R63" s="440"/>
      <c r="S63" s="441"/>
      <c r="T63" s="441"/>
      <c r="U63" s="441"/>
      <c r="V63" s="32"/>
    </row>
    <row r="64" spans="1:32" s="38" customFormat="1" ht="15" customHeight="1">
      <c r="A64" s="258"/>
      <c r="B64" s="948"/>
      <c r="C64" s="948"/>
      <c r="D64" s="948"/>
      <c r="E64" s="948"/>
      <c r="F64" s="948"/>
      <c r="G64" s="948"/>
      <c r="H64" s="948"/>
      <c r="I64" s="948"/>
      <c r="J64" s="948"/>
      <c r="K64" s="948"/>
      <c r="L64" s="948"/>
      <c r="M64" s="948"/>
      <c r="N64" s="948"/>
      <c r="O64" s="948"/>
      <c r="P64" s="948"/>
      <c r="Q64" s="948"/>
      <c r="R64" s="948"/>
      <c r="S64" s="948"/>
      <c r="T64" s="948"/>
      <c r="U64" s="948"/>
      <c r="V64" s="948"/>
      <c r="W64" s="206" t="s">
        <v>596</v>
      </c>
    </row>
    <row r="65" spans="1:23" s="38" customFormat="1" ht="6.75" customHeight="1">
      <c r="A65" s="37"/>
      <c r="B65" s="37"/>
      <c r="C65" s="37"/>
      <c r="D65" s="42"/>
      <c r="E65" s="37"/>
      <c r="F65" s="37"/>
      <c r="G65" s="37"/>
      <c r="H65" s="37"/>
      <c r="J65" s="39"/>
    </row>
    <row r="66" spans="1:23" s="38" customFormat="1" ht="20.25" customHeight="1">
      <c r="A66" s="258"/>
      <c r="B66" s="37" t="s">
        <v>558</v>
      </c>
      <c r="C66" s="258"/>
      <c r="D66" s="37"/>
      <c r="E66" s="37"/>
      <c r="F66" s="947" t="str">
        <f>B1</f>
        <v>2026年度春季第〇回○○地区大学(女子)ソフトボールリーグ戦</v>
      </c>
      <c r="G66" s="947"/>
      <c r="H66" s="947"/>
      <c r="I66" s="947"/>
      <c r="J66" s="947"/>
      <c r="K66" s="947"/>
      <c r="L66" s="947"/>
      <c r="M66" s="947"/>
      <c r="N66" s="947"/>
      <c r="O66" s="947"/>
      <c r="P66" s="947"/>
      <c r="Q66" s="947"/>
      <c r="R66" s="947"/>
      <c r="S66" s="947"/>
      <c r="T66" s="947"/>
      <c r="U66" s="947"/>
      <c r="V66" s="23"/>
      <c r="W66" s="131"/>
    </row>
    <row r="67" spans="1:23" s="38" customFormat="1" ht="15.75" customHeight="1">
      <c r="A67" s="37"/>
      <c r="B67" s="38" t="s">
        <v>559</v>
      </c>
      <c r="C67" s="37"/>
      <c r="D67" s="37"/>
      <c r="E67" s="37"/>
      <c r="F67" s="37"/>
      <c r="G67" s="37"/>
      <c r="H67" s="37"/>
      <c r="J67" s="39"/>
    </row>
    <row r="68" spans="1:23" s="38" customFormat="1" ht="15" customHeight="1">
      <c r="A68" s="37"/>
      <c r="B68" s="40"/>
      <c r="C68" s="41"/>
      <c r="D68" s="1339" t="s">
        <v>790</v>
      </c>
      <c r="E68" s="1339"/>
      <c r="F68" s="1339"/>
      <c r="G68" s="1339"/>
      <c r="H68" s="1339"/>
      <c r="I68" s="941"/>
      <c r="J68" s="941"/>
      <c r="K68" s="941"/>
      <c r="L68" s="941"/>
      <c r="M68" s="941"/>
      <c r="N68" s="941"/>
      <c r="O68" s="941"/>
      <c r="P68" s="941"/>
      <c r="Q68" s="941"/>
      <c r="R68" s="941"/>
      <c r="S68" s="941"/>
      <c r="T68" s="941"/>
      <c r="U68" s="941"/>
      <c r="V68" s="941"/>
      <c r="W68" s="23" t="s">
        <v>560</v>
      </c>
    </row>
    <row r="69" spans="1:23" s="38" customFormat="1" ht="21.75" customHeight="1">
      <c r="A69" s="37"/>
      <c r="B69" s="37"/>
      <c r="C69" s="37"/>
      <c r="D69" s="37"/>
      <c r="E69" s="37"/>
      <c r="F69" s="37"/>
      <c r="G69" s="37"/>
      <c r="H69" s="37"/>
      <c r="J69" s="39"/>
    </row>
    <row r="70" spans="1:23" s="38" customFormat="1">
      <c r="B70" s="37" t="s">
        <v>557</v>
      </c>
      <c r="C70" s="37"/>
      <c r="D70" s="42"/>
      <c r="E70" s="37"/>
      <c r="F70" s="37"/>
      <c r="G70" s="37"/>
      <c r="H70" s="37"/>
      <c r="I70" s="37"/>
      <c r="J70" s="39"/>
    </row>
    <row r="71" spans="1:23" s="38" customFormat="1" ht="5.25" customHeight="1">
      <c r="A71" s="37"/>
      <c r="B71" s="37"/>
      <c r="C71" s="37"/>
      <c r="D71" s="42"/>
      <c r="E71" s="37"/>
      <c r="F71" s="37"/>
      <c r="G71" s="37"/>
      <c r="H71" s="37"/>
      <c r="I71" s="37"/>
      <c r="J71" s="39"/>
    </row>
    <row r="72" spans="1:23" s="38" customFormat="1">
      <c r="B72" s="37" t="s">
        <v>555</v>
      </c>
      <c r="C72" s="37"/>
      <c r="D72" s="42"/>
      <c r="E72" s="37"/>
      <c r="F72" s="37"/>
      <c r="G72" s="37"/>
      <c r="H72" s="37"/>
      <c r="I72" s="37"/>
      <c r="J72" s="39"/>
    </row>
    <row r="73" spans="1:23" s="38" customFormat="1" ht="5.25" customHeight="1">
      <c r="A73" s="37"/>
      <c r="B73" s="37"/>
      <c r="C73" s="37"/>
      <c r="D73" s="42"/>
      <c r="E73" s="37"/>
      <c r="F73" s="37"/>
      <c r="G73" s="37"/>
      <c r="H73" s="37"/>
      <c r="I73" s="37"/>
      <c r="J73" s="39"/>
    </row>
    <row r="74" spans="1:23" s="38" customFormat="1" ht="11.25" customHeight="1">
      <c r="A74" s="37"/>
      <c r="B74" s="37"/>
      <c r="C74" s="37"/>
      <c r="D74" s="42"/>
      <c r="E74" s="37"/>
      <c r="F74" s="37"/>
      <c r="G74" s="37"/>
      <c r="H74" s="37"/>
      <c r="I74" s="37"/>
      <c r="J74" s="39"/>
    </row>
    <row r="75" spans="1:23" s="38" customFormat="1">
      <c r="A75" s="45"/>
      <c r="B75" s="946" t="s">
        <v>556</v>
      </c>
      <c r="C75" s="946"/>
      <c r="D75" s="946"/>
      <c r="E75" s="946"/>
      <c r="F75" s="946"/>
      <c r="G75" s="944"/>
      <c r="H75" s="944"/>
      <c r="I75" s="944"/>
      <c r="J75" s="944"/>
      <c r="K75" s="944"/>
      <c r="L75" s="943"/>
      <c r="M75" s="943"/>
      <c r="N75" s="943"/>
      <c r="O75" s="943"/>
      <c r="P75" s="943"/>
      <c r="Q75" s="943"/>
      <c r="R75" s="943"/>
      <c r="S75" s="943"/>
      <c r="T75" s="943"/>
      <c r="U75" s="943"/>
      <c r="V75" s="943"/>
      <c r="W75" s="23" t="s">
        <v>597</v>
      </c>
    </row>
    <row r="76" spans="1:23" s="38" customFormat="1">
      <c r="A76" s="43"/>
      <c r="B76" s="44"/>
      <c r="C76" s="44"/>
      <c r="F76" s="44"/>
      <c r="H76" s="945"/>
      <c r="I76" s="945"/>
      <c r="J76" s="39"/>
      <c r="L76" s="944"/>
      <c r="M76" s="944"/>
      <c r="N76" s="944"/>
      <c r="O76" s="944"/>
      <c r="P76" s="941"/>
      <c r="Q76" s="941"/>
      <c r="R76" s="941"/>
      <c r="S76" s="941"/>
      <c r="T76" s="941"/>
      <c r="U76" s="941"/>
      <c r="V76" s="941"/>
    </row>
    <row r="77" spans="1:23" s="38" customFormat="1" ht="14.25">
      <c r="B77" s="940" t="s">
        <v>206</v>
      </c>
      <c r="C77" s="940"/>
      <c r="D77" s="940"/>
      <c r="E77" s="940"/>
      <c r="F77" s="940"/>
      <c r="G77" s="940"/>
      <c r="H77" s="165"/>
      <c r="I77" s="45" t="s">
        <v>207</v>
      </c>
      <c r="J77" s="46" t="s">
        <v>208</v>
      </c>
    </row>
    <row r="78" spans="1:23" s="38" customFormat="1">
      <c r="A78" s="38" t="s">
        <v>209</v>
      </c>
      <c r="B78" s="37"/>
      <c r="C78" s="37"/>
      <c r="D78" s="37"/>
      <c r="E78" s="37"/>
      <c r="F78" s="37"/>
      <c r="G78" s="37"/>
      <c r="H78" s="37"/>
      <c r="J78" s="39"/>
    </row>
    <row r="79" spans="1:23" s="27" customFormat="1" ht="12.75" customHeight="1">
      <c r="B79" s="29"/>
      <c r="C79" s="29"/>
      <c r="D79" s="26"/>
      <c r="E79" s="26"/>
      <c r="F79" s="26"/>
      <c r="G79" s="26"/>
      <c r="H79" s="26"/>
      <c r="I79" s="26"/>
      <c r="J79" s="26"/>
      <c r="K79" s="26"/>
      <c r="L79" s="26"/>
      <c r="M79" s="26"/>
      <c r="N79" s="26"/>
      <c r="O79" s="26"/>
      <c r="P79" s="26"/>
      <c r="Q79" s="26"/>
      <c r="R79" s="26"/>
      <c r="S79" s="32"/>
      <c r="T79" s="32"/>
      <c r="U79" s="32"/>
      <c r="V79" s="32"/>
      <c r="W79" s="26"/>
    </row>
    <row r="80" spans="1:23" s="27" customFormat="1" ht="12.75" customHeight="1">
      <c r="B80" s="29"/>
      <c r="C80" s="29"/>
      <c r="D80" s="26"/>
      <c r="E80" s="26"/>
      <c r="F80" s="26"/>
      <c r="G80" s="26"/>
      <c r="H80" s="26"/>
      <c r="I80" s="26"/>
      <c r="J80" s="26"/>
      <c r="K80" s="26"/>
      <c r="L80" s="26"/>
      <c r="M80" s="26"/>
      <c r="N80" s="26"/>
      <c r="O80" s="26"/>
      <c r="P80" s="26"/>
      <c r="Q80" s="26"/>
      <c r="R80" s="26"/>
      <c r="S80" s="32"/>
      <c r="T80" s="32"/>
      <c r="U80" s="32"/>
      <c r="V80" s="32"/>
      <c r="W80" s="26"/>
    </row>
    <row r="81" spans="2:23" s="27" customFormat="1" ht="12.75" customHeight="1">
      <c r="B81" s="29"/>
      <c r="C81" s="29"/>
      <c r="D81" s="26"/>
      <c r="E81" s="26"/>
      <c r="F81" s="26"/>
      <c r="G81" s="26"/>
      <c r="H81" s="26"/>
      <c r="I81" s="26"/>
      <c r="J81" s="26"/>
      <c r="K81" s="26"/>
      <c r="L81" s="26"/>
      <c r="M81" s="26"/>
      <c r="N81" s="26"/>
      <c r="O81" s="26"/>
      <c r="P81" s="26"/>
      <c r="Q81" s="26"/>
      <c r="R81" s="26"/>
      <c r="S81" s="32"/>
      <c r="T81" s="32"/>
      <c r="U81" s="32"/>
      <c r="V81" s="32"/>
      <c r="W81" s="26"/>
    </row>
    <row r="82" spans="2:23" s="27" customFormat="1" ht="12.75" customHeight="1">
      <c r="B82" s="29"/>
      <c r="C82" s="29"/>
      <c r="D82" s="26"/>
      <c r="E82" s="26"/>
      <c r="F82" s="26"/>
      <c r="G82" s="26"/>
      <c r="H82" s="26"/>
      <c r="I82" s="26"/>
      <c r="J82" s="26"/>
      <c r="K82" s="26"/>
      <c r="L82" s="26"/>
      <c r="M82" s="26"/>
      <c r="N82" s="26"/>
      <c r="O82" s="26"/>
      <c r="P82" s="26"/>
      <c r="Q82" s="26"/>
      <c r="R82" s="26"/>
      <c r="S82" s="32"/>
      <c r="T82" s="32"/>
      <c r="U82" s="32"/>
      <c r="V82" s="32"/>
      <c r="W82" s="26"/>
    </row>
    <row r="83" spans="2:23" s="27" customFormat="1" ht="12.75" customHeight="1">
      <c r="B83" s="29"/>
      <c r="C83" s="29"/>
      <c r="D83" s="26"/>
      <c r="E83" s="26"/>
      <c r="F83" s="26"/>
      <c r="G83" s="26"/>
      <c r="H83" s="26"/>
      <c r="I83" s="26"/>
      <c r="J83" s="26"/>
      <c r="K83" s="26"/>
      <c r="L83" s="26"/>
      <c r="M83" s="26"/>
      <c r="N83" s="26"/>
      <c r="O83" s="26"/>
      <c r="P83" s="26"/>
      <c r="Q83" s="26"/>
      <c r="R83" s="26"/>
      <c r="S83" s="32"/>
      <c r="T83" s="32"/>
      <c r="U83" s="32"/>
      <c r="V83" s="32"/>
      <c r="W83" s="26"/>
    </row>
    <row r="84" spans="2:23" s="27" customFormat="1" ht="12.75" customHeight="1">
      <c r="B84" s="29"/>
      <c r="C84" s="29"/>
      <c r="D84" s="26"/>
      <c r="E84" s="26"/>
      <c r="F84" s="26"/>
      <c r="G84" s="26"/>
      <c r="H84" s="26"/>
      <c r="I84" s="26"/>
      <c r="J84" s="26"/>
      <c r="K84" s="26"/>
      <c r="L84" s="26"/>
      <c r="M84" s="26"/>
      <c r="N84" s="26"/>
      <c r="O84" s="26"/>
      <c r="P84" s="26"/>
      <c r="Q84" s="26"/>
      <c r="R84" s="26"/>
      <c r="S84" s="32"/>
      <c r="T84" s="32"/>
      <c r="U84" s="32"/>
      <c r="V84" s="32"/>
      <c r="W84" s="26"/>
    </row>
    <row r="85" spans="2:23" s="27" customFormat="1" ht="12.75" customHeight="1">
      <c r="B85" s="29"/>
      <c r="C85" s="29"/>
      <c r="D85" s="26"/>
      <c r="E85" s="26"/>
      <c r="F85" s="26"/>
      <c r="G85" s="26"/>
      <c r="H85" s="26"/>
      <c r="I85" s="26"/>
      <c r="J85" s="26"/>
      <c r="K85" s="26"/>
      <c r="L85" s="26"/>
      <c r="M85" s="26"/>
      <c r="N85" s="26"/>
      <c r="O85" s="26"/>
      <c r="P85" s="26"/>
      <c r="Q85" s="26"/>
      <c r="R85" s="26"/>
      <c r="S85" s="32"/>
      <c r="T85" s="32"/>
      <c r="U85" s="32"/>
      <c r="V85" s="32"/>
      <c r="W85" s="26"/>
    </row>
    <row r="86" spans="2:23" s="27" customFormat="1" ht="12.75" customHeight="1">
      <c r="B86" s="29"/>
      <c r="C86" s="29"/>
      <c r="D86" s="26"/>
      <c r="E86" s="26"/>
      <c r="F86" s="26"/>
      <c r="G86" s="26"/>
      <c r="H86" s="26"/>
      <c r="I86" s="26"/>
      <c r="J86" s="26"/>
      <c r="K86" s="26"/>
      <c r="L86" s="26"/>
      <c r="M86" s="26"/>
      <c r="N86" s="26"/>
      <c r="O86" s="26"/>
      <c r="P86" s="26"/>
      <c r="Q86" s="26"/>
      <c r="R86" s="26"/>
      <c r="S86" s="32"/>
      <c r="T86" s="32"/>
      <c r="U86" s="32"/>
      <c r="V86" s="32"/>
      <c r="W86" s="26"/>
    </row>
    <row r="87" spans="2:23" s="27" customFormat="1" ht="12.75" customHeight="1">
      <c r="B87" s="29"/>
      <c r="C87" s="29"/>
      <c r="D87" s="26"/>
      <c r="E87" s="26"/>
      <c r="F87" s="26"/>
      <c r="G87" s="26"/>
      <c r="H87" s="26"/>
      <c r="I87" s="26"/>
      <c r="J87" s="26"/>
      <c r="K87" s="26"/>
      <c r="L87" s="26"/>
      <c r="M87" s="26"/>
      <c r="N87" s="26"/>
      <c r="O87" s="26"/>
      <c r="P87" s="26"/>
      <c r="Q87" s="26"/>
      <c r="R87" s="26"/>
      <c r="S87" s="32"/>
      <c r="T87" s="32"/>
      <c r="U87" s="32"/>
      <c r="V87" s="32"/>
      <c r="W87" s="26"/>
    </row>
    <row r="88" spans="2:23" s="27" customFormat="1" ht="12.75" customHeight="1">
      <c r="B88" s="29"/>
      <c r="C88" s="29"/>
      <c r="D88" s="26"/>
      <c r="E88" s="26"/>
      <c r="F88" s="26"/>
      <c r="G88" s="26"/>
      <c r="H88" s="26"/>
      <c r="I88" s="26"/>
      <c r="J88" s="26"/>
      <c r="K88" s="26"/>
      <c r="L88" s="26"/>
      <c r="M88" s="26"/>
      <c r="N88" s="26"/>
      <c r="O88" s="26"/>
      <c r="P88" s="26"/>
      <c r="Q88" s="26"/>
      <c r="R88" s="26"/>
      <c r="S88" s="32"/>
      <c r="T88" s="32"/>
      <c r="U88" s="32"/>
      <c r="V88" s="32"/>
      <c r="W88" s="26"/>
    </row>
    <row r="89" spans="2:23" s="27" customFormat="1" ht="12.75" customHeight="1">
      <c r="B89" s="29"/>
      <c r="C89" s="29"/>
      <c r="D89" s="26"/>
      <c r="E89" s="26"/>
      <c r="F89" s="26"/>
      <c r="G89" s="26"/>
      <c r="H89" s="26"/>
      <c r="I89" s="26"/>
      <c r="J89" s="26"/>
      <c r="K89" s="26"/>
      <c r="L89" s="26"/>
      <c r="M89" s="26"/>
      <c r="N89" s="26"/>
      <c r="O89" s="26"/>
      <c r="P89" s="26"/>
      <c r="Q89" s="26"/>
      <c r="R89" s="26"/>
      <c r="S89" s="32"/>
      <c r="T89" s="32"/>
      <c r="U89" s="32"/>
      <c r="V89" s="32"/>
      <c r="W89" s="26"/>
    </row>
    <row r="90" spans="2:23" s="27" customFormat="1" ht="12.75" customHeight="1">
      <c r="B90" s="29"/>
      <c r="C90" s="29"/>
      <c r="D90" s="26"/>
      <c r="E90" s="26"/>
      <c r="F90" s="26"/>
      <c r="G90" s="26"/>
      <c r="H90" s="26"/>
      <c r="I90" s="26"/>
      <c r="J90" s="26"/>
      <c r="K90" s="26"/>
      <c r="L90" s="26"/>
      <c r="M90" s="26"/>
      <c r="N90" s="26"/>
      <c r="O90" s="26"/>
      <c r="P90" s="26"/>
      <c r="Q90" s="26"/>
      <c r="R90" s="26"/>
      <c r="S90" s="32"/>
      <c r="T90" s="32"/>
      <c r="U90" s="32"/>
      <c r="V90" s="32"/>
      <c r="W90" s="26"/>
    </row>
    <row r="91" spans="2:23" s="27" customFormat="1" ht="12.75" customHeight="1">
      <c r="B91" s="29"/>
      <c r="C91" s="29"/>
      <c r="D91" s="26"/>
      <c r="E91" s="26"/>
      <c r="F91" s="26"/>
      <c r="G91" s="26"/>
      <c r="H91" s="26"/>
      <c r="I91" s="26"/>
      <c r="J91" s="26"/>
      <c r="K91" s="26"/>
      <c r="L91" s="26"/>
      <c r="M91" s="26"/>
      <c r="N91" s="26"/>
      <c r="O91" s="26"/>
      <c r="P91" s="26"/>
      <c r="Q91" s="26"/>
      <c r="R91" s="26"/>
      <c r="S91" s="32"/>
      <c r="T91" s="32"/>
      <c r="U91" s="32"/>
      <c r="V91" s="32"/>
      <c r="W91" s="26"/>
    </row>
    <row r="92" spans="2:23" s="27" customFormat="1" ht="12.75" customHeight="1">
      <c r="B92" s="29"/>
      <c r="C92" s="29"/>
      <c r="D92" s="26"/>
      <c r="E92" s="26"/>
      <c r="F92" s="26"/>
      <c r="G92" s="26"/>
      <c r="H92" s="26"/>
      <c r="I92" s="26"/>
      <c r="J92" s="26"/>
      <c r="K92" s="26"/>
      <c r="L92" s="26"/>
      <c r="M92" s="26"/>
      <c r="N92" s="26"/>
      <c r="O92" s="26"/>
      <c r="P92" s="26"/>
      <c r="Q92" s="26"/>
      <c r="R92" s="26"/>
      <c r="S92" s="32"/>
      <c r="T92" s="32"/>
      <c r="U92" s="32"/>
      <c r="V92" s="32"/>
      <c r="W92" s="26"/>
    </row>
    <row r="93" spans="2:23" s="27" customFormat="1" ht="12.75" customHeight="1">
      <c r="B93" s="29"/>
      <c r="C93" s="29"/>
      <c r="D93" s="26"/>
      <c r="E93" s="26"/>
      <c r="F93" s="26"/>
      <c r="G93" s="26"/>
      <c r="H93" s="26"/>
      <c r="I93" s="26"/>
      <c r="J93" s="26"/>
      <c r="K93" s="26"/>
      <c r="L93" s="26"/>
      <c r="M93" s="26"/>
      <c r="N93" s="26"/>
      <c r="O93" s="26"/>
      <c r="P93" s="26"/>
      <c r="Q93" s="26"/>
      <c r="R93" s="26"/>
      <c r="S93" s="32"/>
      <c r="T93" s="32"/>
      <c r="U93" s="32"/>
      <c r="V93" s="32"/>
      <c r="W93" s="26"/>
    </row>
    <row r="94" spans="2:23" s="27" customFormat="1" ht="12.75" customHeight="1">
      <c r="B94" s="29"/>
      <c r="C94" s="29"/>
      <c r="D94" s="26"/>
      <c r="E94" s="26"/>
      <c r="F94" s="26"/>
      <c r="G94" s="26"/>
      <c r="H94" s="26"/>
      <c r="I94" s="26"/>
      <c r="J94" s="26"/>
      <c r="K94" s="26"/>
      <c r="L94" s="26"/>
      <c r="M94" s="26"/>
      <c r="N94" s="26"/>
      <c r="O94" s="26"/>
      <c r="P94" s="26"/>
      <c r="Q94" s="26"/>
      <c r="R94" s="26"/>
      <c r="S94" s="32"/>
      <c r="T94" s="32"/>
      <c r="U94" s="32"/>
      <c r="V94" s="32"/>
      <c r="W94" s="26"/>
    </row>
    <row r="95" spans="2:23" s="27" customFormat="1" ht="12.75" customHeight="1">
      <c r="B95" s="33"/>
      <c r="C95" s="33"/>
      <c r="S95" s="34"/>
      <c r="T95" s="34"/>
      <c r="U95" s="34"/>
      <c r="V95" s="34"/>
    </row>
    <row r="96" spans="2:23" s="27" customFormat="1" ht="15.75">
      <c r="B96" s="33"/>
      <c r="C96" s="33"/>
      <c r="S96" s="34"/>
      <c r="T96" s="34"/>
      <c r="U96" s="34"/>
      <c r="V96" s="34"/>
    </row>
    <row r="97" spans="2:22" s="27" customFormat="1" ht="15.75">
      <c r="B97" s="33"/>
      <c r="C97" s="33"/>
      <c r="S97" s="34"/>
      <c r="T97" s="34"/>
      <c r="U97" s="34"/>
      <c r="V97" s="34"/>
    </row>
    <row r="98" spans="2:22" s="27" customFormat="1" ht="15.75">
      <c r="B98" s="33"/>
      <c r="C98" s="33"/>
      <c r="S98" s="34"/>
      <c r="T98" s="34"/>
      <c r="U98" s="34"/>
      <c r="V98" s="34"/>
    </row>
    <row r="99" spans="2:22" s="27" customFormat="1" ht="15.75">
      <c r="B99" s="33"/>
      <c r="C99" s="33"/>
      <c r="S99" s="34"/>
      <c r="T99" s="34"/>
      <c r="U99" s="34"/>
      <c r="V99" s="34"/>
    </row>
    <row r="100" spans="2:22" s="27" customFormat="1" ht="15.75">
      <c r="B100" s="33"/>
      <c r="C100" s="33"/>
      <c r="S100" s="34"/>
      <c r="T100" s="34"/>
      <c r="U100" s="34"/>
      <c r="V100" s="34"/>
    </row>
    <row r="101" spans="2:22" s="27" customFormat="1" ht="15.75">
      <c r="B101" s="33"/>
      <c r="C101" s="33"/>
      <c r="S101" s="34"/>
      <c r="T101" s="34"/>
      <c r="U101" s="34"/>
      <c r="V101" s="34"/>
    </row>
    <row r="102" spans="2:22" s="27" customFormat="1" ht="15.75">
      <c r="B102" s="33"/>
      <c r="C102" s="33"/>
      <c r="S102" s="34"/>
      <c r="T102" s="34"/>
      <c r="U102" s="34"/>
      <c r="V102" s="34"/>
    </row>
    <row r="103" spans="2:22" s="27" customFormat="1" ht="15.75">
      <c r="B103" s="33"/>
      <c r="C103" s="33"/>
      <c r="S103" s="34"/>
      <c r="T103" s="34"/>
      <c r="U103" s="34"/>
      <c r="V103" s="34"/>
    </row>
    <row r="104" spans="2:22" s="27" customFormat="1" ht="15.75">
      <c r="B104" s="33"/>
      <c r="C104" s="33"/>
      <c r="S104" s="34"/>
      <c r="T104" s="34"/>
      <c r="U104" s="34"/>
      <c r="V104" s="34"/>
    </row>
    <row r="105" spans="2:22" s="27" customFormat="1" ht="15.75">
      <c r="B105" s="33"/>
      <c r="C105" s="33"/>
      <c r="S105" s="34"/>
      <c r="T105" s="34"/>
      <c r="U105" s="34"/>
      <c r="V105" s="34"/>
    </row>
    <row r="106" spans="2:22" s="27" customFormat="1" ht="15.75">
      <c r="B106" s="33"/>
      <c r="C106" s="33"/>
      <c r="S106" s="34"/>
      <c r="T106" s="34"/>
      <c r="U106" s="34"/>
      <c r="V106" s="34"/>
    </row>
    <row r="107" spans="2:22" s="27" customFormat="1" ht="15.75">
      <c r="B107" s="33"/>
      <c r="C107" s="33"/>
      <c r="S107" s="34"/>
      <c r="T107" s="34"/>
      <c r="U107" s="34"/>
      <c r="V107" s="34"/>
    </row>
    <row r="108" spans="2:22" s="27" customFormat="1" ht="15.75">
      <c r="B108" s="33"/>
      <c r="C108" s="33"/>
    </row>
    <row r="109" spans="2:22" s="27" customFormat="1" ht="15.75">
      <c r="B109" s="33"/>
      <c r="C109" s="33"/>
    </row>
    <row r="110" spans="2:22" s="27" customFormat="1" ht="15.75">
      <c r="B110" s="33"/>
      <c r="C110" s="33"/>
    </row>
    <row r="111" spans="2:22" s="27" customFormat="1" ht="15.75">
      <c r="B111" s="33"/>
      <c r="C111" s="33"/>
    </row>
    <row r="112" spans="2:22"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s="27" customFormat="1" ht="15.75">
      <c r="B116" s="33"/>
      <c r="C116" s="33"/>
    </row>
    <row r="117" spans="2:3" s="27" customFormat="1" ht="15.75">
      <c r="B117" s="33"/>
      <c r="C117" s="33"/>
    </row>
    <row r="118" spans="2:3" s="27" customFormat="1" ht="15.75">
      <c r="B118" s="33"/>
      <c r="C118" s="33"/>
    </row>
    <row r="119" spans="2:3" s="27" customFormat="1" ht="15.75">
      <c r="B119" s="33"/>
      <c r="C119" s="33"/>
    </row>
    <row r="120" spans="2:3" s="27" customFormat="1" ht="15.75">
      <c r="B120" s="33"/>
      <c r="C120" s="33"/>
    </row>
    <row r="121" spans="2:3" s="27" customFormat="1" ht="15.75">
      <c r="B121" s="33"/>
      <c r="C121" s="33"/>
    </row>
    <row r="122" spans="2:3" s="27" customFormat="1" ht="15.75">
      <c r="B122" s="33"/>
      <c r="C122" s="33"/>
    </row>
    <row r="123" spans="2:3" s="27" customFormat="1" ht="15.75">
      <c r="B123" s="33"/>
      <c r="C123" s="33"/>
    </row>
    <row r="124" spans="2:3" s="27" customFormat="1" ht="15.75">
      <c r="B124" s="33"/>
      <c r="C124" s="33"/>
    </row>
    <row r="125" spans="2:3" s="27" customFormat="1" ht="15.75">
      <c r="B125" s="33"/>
      <c r="C125" s="33"/>
    </row>
    <row r="126" spans="2:3" s="27" customFormat="1" ht="15.75">
      <c r="B126" s="33"/>
      <c r="C126" s="33"/>
    </row>
    <row r="127" spans="2:3" s="27" customFormat="1" ht="15.75">
      <c r="B127" s="33"/>
      <c r="C127" s="33"/>
    </row>
    <row r="128" spans="2:3" s="27" customFormat="1" ht="15.75">
      <c r="B128" s="33"/>
      <c r="C128" s="33"/>
    </row>
    <row r="129" spans="2:3" s="27" customFormat="1" ht="15.75">
      <c r="B129" s="33"/>
      <c r="C129" s="33"/>
    </row>
    <row r="130" spans="2:3" s="27" customFormat="1" ht="15.75">
      <c r="B130" s="33"/>
      <c r="C130" s="33"/>
    </row>
    <row r="131" spans="2:3" s="27" customFormat="1" ht="15.75">
      <c r="B131" s="33"/>
      <c r="C131" s="33"/>
    </row>
    <row r="132" spans="2:3" s="27" customFormat="1" ht="15.75">
      <c r="B132" s="33"/>
      <c r="C132" s="33"/>
    </row>
    <row r="133" spans="2:3">
      <c r="B133" s="35"/>
      <c r="C133" s="35"/>
    </row>
    <row r="134" spans="2:3">
      <c r="B134" s="35"/>
      <c r="C134" s="35"/>
    </row>
    <row r="135" spans="2:3">
      <c r="B135" s="35"/>
      <c r="C135" s="35"/>
    </row>
    <row r="136" spans="2:3">
      <c r="B136" s="35"/>
      <c r="C136" s="35"/>
    </row>
    <row r="137" spans="2:3">
      <c r="B137" s="35"/>
      <c r="C137" s="35"/>
    </row>
    <row r="138" spans="2:3">
      <c r="B138" s="35"/>
      <c r="C138" s="35"/>
    </row>
  </sheetData>
  <sheetProtection algorithmName="SHA-512" hashValue="7Zq/shV5NDXmRAkJtNuRrhX4p7lKW5mZNDWFJ0ov0uAINQfBs0TjajhldCyqvCcNIUBiyoaZDyNgITvMGpmM4A==" saltValue="Ttm+j69ORWnRRdG4cN5lNw==" spinCount="100000" sheet="1" selectLockedCells="1"/>
  <dataConsolidate/>
  <mergeCells count="403">
    <mergeCell ref="B64:V64"/>
    <mergeCell ref="E24:F24"/>
    <mergeCell ref="E25:F25"/>
    <mergeCell ref="E22:F22"/>
    <mergeCell ref="E23:F23"/>
    <mergeCell ref="E26:F26"/>
    <mergeCell ref="E27:F27"/>
    <mergeCell ref="H26:J26"/>
    <mergeCell ref="K26:M26"/>
    <mergeCell ref="N26:O26"/>
    <mergeCell ref="P26:R26"/>
    <mergeCell ref="T26:V26"/>
    <mergeCell ref="H27:J27"/>
    <mergeCell ref="K27:M27"/>
    <mergeCell ref="N27:O27"/>
    <mergeCell ref="P27:R27"/>
    <mergeCell ref="T27:V27"/>
    <mergeCell ref="E28:F28"/>
    <mergeCell ref="E29:F29"/>
    <mergeCell ref="H28:J28"/>
    <mergeCell ref="K28:M28"/>
    <mergeCell ref="N28:O28"/>
    <mergeCell ref="P28:R28"/>
    <mergeCell ref="T28:V28"/>
    <mergeCell ref="E30:F30"/>
    <mergeCell ref="E31:F31"/>
    <mergeCell ref="H30:J30"/>
    <mergeCell ref="K30:M30"/>
    <mergeCell ref="N30:O30"/>
    <mergeCell ref="P30:R30"/>
    <mergeCell ref="T30:V30"/>
    <mergeCell ref="H31:J31"/>
    <mergeCell ref="K31:M31"/>
    <mergeCell ref="N31:O31"/>
    <mergeCell ref="P31:R31"/>
    <mergeCell ref="T31:V31"/>
    <mergeCell ref="E32:F32"/>
    <mergeCell ref="E33:F33"/>
    <mergeCell ref="H32:J32"/>
    <mergeCell ref="K32:M32"/>
    <mergeCell ref="N32:O32"/>
    <mergeCell ref="P32:R32"/>
    <mergeCell ref="T32:V32"/>
    <mergeCell ref="H33:J33"/>
    <mergeCell ref="K33:M33"/>
    <mergeCell ref="N33:O33"/>
    <mergeCell ref="P33:R33"/>
    <mergeCell ref="T33:V33"/>
    <mergeCell ref="E34:F34"/>
    <mergeCell ref="E35:F35"/>
    <mergeCell ref="H34:J34"/>
    <mergeCell ref="K34:M34"/>
    <mergeCell ref="N34:O34"/>
    <mergeCell ref="P34:R34"/>
    <mergeCell ref="T34:V34"/>
    <mergeCell ref="H35:J35"/>
    <mergeCell ref="K35:M35"/>
    <mergeCell ref="N35:O35"/>
    <mergeCell ref="P35:R35"/>
    <mergeCell ref="T35:V35"/>
    <mergeCell ref="E36:F36"/>
    <mergeCell ref="E37:F37"/>
    <mergeCell ref="H36:J36"/>
    <mergeCell ref="K36:M36"/>
    <mergeCell ref="N36:O36"/>
    <mergeCell ref="P36:R36"/>
    <mergeCell ref="T36:V36"/>
    <mergeCell ref="H37:J37"/>
    <mergeCell ref="K37:M37"/>
    <mergeCell ref="N37:O37"/>
    <mergeCell ref="P37:R37"/>
    <mergeCell ref="T37:V37"/>
    <mergeCell ref="E40:F40"/>
    <mergeCell ref="E43:F43"/>
    <mergeCell ref="E42:F42"/>
    <mergeCell ref="E41:F41"/>
    <mergeCell ref="E38:F38"/>
    <mergeCell ref="E39:F39"/>
    <mergeCell ref="H38:J38"/>
    <mergeCell ref="K38:M38"/>
    <mergeCell ref="N38:O38"/>
    <mergeCell ref="H41:J41"/>
    <mergeCell ref="K41:M41"/>
    <mergeCell ref="N41:O41"/>
    <mergeCell ref="H39:J39"/>
    <mergeCell ref="K39:M39"/>
    <mergeCell ref="N39:O39"/>
    <mergeCell ref="E61:F61"/>
    <mergeCell ref="E60:F60"/>
    <mergeCell ref="E62:F62"/>
    <mergeCell ref="H60:J60"/>
    <mergeCell ref="K60:M60"/>
    <mergeCell ref="N60:O60"/>
    <mergeCell ref="P60:R60"/>
    <mergeCell ref="T60:V60"/>
    <mergeCell ref="H61:J61"/>
    <mergeCell ref="K61:M61"/>
    <mergeCell ref="N61:O61"/>
    <mergeCell ref="P61:R61"/>
    <mergeCell ref="T61:V61"/>
    <mergeCell ref="H62:J62"/>
    <mergeCell ref="K62:M62"/>
    <mergeCell ref="N62:O62"/>
    <mergeCell ref="P62:R62"/>
    <mergeCell ref="T62:V62"/>
    <mergeCell ref="E59:F59"/>
    <mergeCell ref="E58:F58"/>
    <mergeCell ref="H58:J58"/>
    <mergeCell ref="K58:M58"/>
    <mergeCell ref="N58:O58"/>
    <mergeCell ref="P58:R58"/>
    <mergeCell ref="T58:V58"/>
    <mergeCell ref="H59:J59"/>
    <mergeCell ref="K59:M59"/>
    <mergeCell ref="N59:O59"/>
    <mergeCell ref="P59:R59"/>
    <mergeCell ref="T59:V59"/>
    <mergeCell ref="E57:F57"/>
    <mergeCell ref="E56:F56"/>
    <mergeCell ref="H56:J56"/>
    <mergeCell ref="K56:M56"/>
    <mergeCell ref="N56:O56"/>
    <mergeCell ref="P56:R56"/>
    <mergeCell ref="T56:V56"/>
    <mergeCell ref="H57:J57"/>
    <mergeCell ref="K57:M57"/>
    <mergeCell ref="N57:O57"/>
    <mergeCell ref="P57:R57"/>
    <mergeCell ref="T57:V57"/>
    <mergeCell ref="E55:F55"/>
    <mergeCell ref="E54:F54"/>
    <mergeCell ref="H54:J54"/>
    <mergeCell ref="K54:M54"/>
    <mergeCell ref="N54:O54"/>
    <mergeCell ref="P54:R54"/>
    <mergeCell ref="T54:V54"/>
    <mergeCell ref="H55:J55"/>
    <mergeCell ref="K55:M55"/>
    <mergeCell ref="N55:O55"/>
    <mergeCell ref="P55:R55"/>
    <mergeCell ref="T55:V55"/>
    <mergeCell ref="E53:F53"/>
    <mergeCell ref="E52:F52"/>
    <mergeCell ref="H52:J52"/>
    <mergeCell ref="K52:M52"/>
    <mergeCell ref="N52:O52"/>
    <mergeCell ref="P52:R52"/>
    <mergeCell ref="T52:V52"/>
    <mergeCell ref="H53:J53"/>
    <mergeCell ref="K53:M53"/>
    <mergeCell ref="N53:O53"/>
    <mergeCell ref="P53:R53"/>
    <mergeCell ref="T53:V53"/>
    <mergeCell ref="E51:F51"/>
    <mergeCell ref="E50:F50"/>
    <mergeCell ref="H50:J50"/>
    <mergeCell ref="K50:M50"/>
    <mergeCell ref="N50:O50"/>
    <mergeCell ref="P50:R50"/>
    <mergeCell ref="T50:V50"/>
    <mergeCell ref="H51:J51"/>
    <mergeCell ref="K51:M51"/>
    <mergeCell ref="N51:O51"/>
    <mergeCell ref="P51:R51"/>
    <mergeCell ref="T51:V51"/>
    <mergeCell ref="E49:F49"/>
    <mergeCell ref="E48:F48"/>
    <mergeCell ref="H48:J48"/>
    <mergeCell ref="K48:M48"/>
    <mergeCell ref="N48:O48"/>
    <mergeCell ref="P48:R48"/>
    <mergeCell ref="T48:V48"/>
    <mergeCell ref="H49:J49"/>
    <mergeCell ref="K49:M49"/>
    <mergeCell ref="N49:O49"/>
    <mergeCell ref="P49:R49"/>
    <mergeCell ref="T49:V49"/>
    <mergeCell ref="E47:F47"/>
    <mergeCell ref="E46:F46"/>
    <mergeCell ref="H46:J46"/>
    <mergeCell ref="K46:M46"/>
    <mergeCell ref="N46:O46"/>
    <mergeCell ref="P46:R46"/>
    <mergeCell ref="T46:V46"/>
    <mergeCell ref="H47:J47"/>
    <mergeCell ref="K47:M47"/>
    <mergeCell ref="N47:O47"/>
    <mergeCell ref="P47:R47"/>
    <mergeCell ref="T47:V47"/>
    <mergeCell ref="E45:F45"/>
    <mergeCell ref="E44:F44"/>
    <mergeCell ref="H44:J44"/>
    <mergeCell ref="K44:M44"/>
    <mergeCell ref="N44:O44"/>
    <mergeCell ref="P44:R44"/>
    <mergeCell ref="T44:V44"/>
    <mergeCell ref="H45:J45"/>
    <mergeCell ref="K45:M45"/>
    <mergeCell ref="N45:O45"/>
    <mergeCell ref="P45:R45"/>
    <mergeCell ref="T45:V45"/>
    <mergeCell ref="E19:F19"/>
    <mergeCell ref="E18:F18"/>
    <mergeCell ref="H19:J19"/>
    <mergeCell ref="K19:M19"/>
    <mergeCell ref="N19:O19"/>
    <mergeCell ref="P19:R19"/>
    <mergeCell ref="T19:V19"/>
    <mergeCell ref="E20:F20"/>
    <mergeCell ref="E21:F21"/>
    <mergeCell ref="H20:J20"/>
    <mergeCell ref="K20:M20"/>
    <mergeCell ref="N20:O20"/>
    <mergeCell ref="P20:R20"/>
    <mergeCell ref="T20:V20"/>
    <mergeCell ref="H21:J21"/>
    <mergeCell ref="K21:M21"/>
    <mergeCell ref="N21:O21"/>
    <mergeCell ref="P21:R21"/>
    <mergeCell ref="T21:V21"/>
    <mergeCell ref="P18:R18"/>
    <mergeCell ref="T18:V18"/>
    <mergeCell ref="T12:V12"/>
    <mergeCell ref="H13:J13"/>
    <mergeCell ref="K13:M13"/>
    <mergeCell ref="N13:O13"/>
    <mergeCell ref="P13:R13"/>
    <mergeCell ref="T13:V13"/>
    <mergeCell ref="E14:F14"/>
    <mergeCell ref="E17:F17"/>
    <mergeCell ref="E16:F16"/>
    <mergeCell ref="H14:J14"/>
    <mergeCell ref="K14:M14"/>
    <mergeCell ref="N14:O14"/>
    <mergeCell ref="P14:R14"/>
    <mergeCell ref="T14:V14"/>
    <mergeCell ref="P15:R15"/>
    <mergeCell ref="T15:V15"/>
    <mergeCell ref="P16:R16"/>
    <mergeCell ref="T16:V16"/>
    <mergeCell ref="P17:R17"/>
    <mergeCell ref="T17:V17"/>
    <mergeCell ref="O5:Q5"/>
    <mergeCell ref="J6:K6"/>
    <mergeCell ref="L6:N6"/>
    <mergeCell ref="S5:U5"/>
    <mergeCell ref="B6:D6"/>
    <mergeCell ref="F6:I6"/>
    <mergeCell ref="S6:U6"/>
    <mergeCell ref="A1:A11"/>
    <mergeCell ref="B1:V1"/>
    <mergeCell ref="B3:D3"/>
    <mergeCell ref="E3:O3"/>
    <mergeCell ref="B4:D4"/>
    <mergeCell ref="E4:O4"/>
    <mergeCell ref="B5:D5"/>
    <mergeCell ref="F5:I5"/>
    <mergeCell ref="B8:D8"/>
    <mergeCell ref="F8:I8"/>
    <mergeCell ref="S8:U8"/>
    <mergeCell ref="S7:U7"/>
    <mergeCell ref="B10:V10"/>
    <mergeCell ref="B2:D2"/>
    <mergeCell ref="E2:G2"/>
    <mergeCell ref="H2:I2"/>
    <mergeCell ref="J2:L2"/>
    <mergeCell ref="C14:D14"/>
    <mergeCell ref="C15:D15"/>
    <mergeCell ref="C16:D16"/>
    <mergeCell ref="C17:D17"/>
    <mergeCell ref="C18:D18"/>
    <mergeCell ref="B7:D7"/>
    <mergeCell ref="F7:I7"/>
    <mergeCell ref="E15:F15"/>
    <mergeCell ref="J5:K5"/>
    <mergeCell ref="L5:N5"/>
    <mergeCell ref="E13:F13"/>
    <mergeCell ref="C12:D12"/>
    <mergeCell ref="E12:F12"/>
    <mergeCell ref="C13:D13"/>
    <mergeCell ref="C19:D19"/>
    <mergeCell ref="C20:D20"/>
    <mergeCell ref="C21:D21"/>
    <mergeCell ref="C22:D22"/>
    <mergeCell ref="H15:J15"/>
    <mergeCell ref="K15:M15"/>
    <mergeCell ref="N15:O15"/>
    <mergeCell ref="H16:J16"/>
    <mergeCell ref="K16:M16"/>
    <mergeCell ref="N16:O16"/>
    <mergeCell ref="H17:J17"/>
    <mergeCell ref="K17:M17"/>
    <mergeCell ref="N17:O17"/>
    <mergeCell ref="H18:J18"/>
    <mergeCell ref="K18:M18"/>
    <mergeCell ref="N18:O18"/>
    <mergeCell ref="H22:J22"/>
    <mergeCell ref="K22:M22"/>
    <mergeCell ref="N22:O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9:D59"/>
    <mergeCell ref="C60:D60"/>
    <mergeCell ref="C61:D61"/>
    <mergeCell ref="C62:D62"/>
    <mergeCell ref="C50:D50"/>
    <mergeCell ref="C51:D51"/>
    <mergeCell ref="C52:D52"/>
    <mergeCell ref="C53:D53"/>
    <mergeCell ref="C54:D54"/>
    <mergeCell ref="C55:D55"/>
    <mergeCell ref="C56:D56"/>
    <mergeCell ref="C57:D57"/>
    <mergeCell ref="C58:D58"/>
    <mergeCell ref="B77:G77"/>
    <mergeCell ref="F66:U66"/>
    <mergeCell ref="D68:H68"/>
    <mergeCell ref="I68:V68"/>
    <mergeCell ref="B75:F75"/>
    <mergeCell ref="G75:K75"/>
    <mergeCell ref="L75:V75"/>
    <mergeCell ref="H76:I76"/>
    <mergeCell ref="L76:O76"/>
    <mergeCell ref="P76:V76"/>
    <mergeCell ref="O6:Q6"/>
    <mergeCell ref="J7:K7"/>
    <mergeCell ref="L7:N7"/>
    <mergeCell ref="O7:Q7"/>
    <mergeCell ref="J8:K8"/>
    <mergeCell ref="L8:N8"/>
    <mergeCell ref="O8:Q8"/>
    <mergeCell ref="H12:J12"/>
    <mergeCell ref="K12:M12"/>
    <mergeCell ref="N12:O12"/>
    <mergeCell ref="P12:R12"/>
    <mergeCell ref="P22:R22"/>
    <mergeCell ref="T22:V22"/>
    <mergeCell ref="H23:J23"/>
    <mergeCell ref="K23:M23"/>
    <mergeCell ref="N23:O23"/>
    <mergeCell ref="P23:R23"/>
    <mergeCell ref="T23:V23"/>
    <mergeCell ref="H24:J24"/>
    <mergeCell ref="K24:M24"/>
    <mergeCell ref="N24:O24"/>
    <mergeCell ref="P24:R24"/>
    <mergeCell ref="T24:V24"/>
    <mergeCell ref="H25:J25"/>
    <mergeCell ref="K25:M25"/>
    <mergeCell ref="N25:O25"/>
    <mergeCell ref="P25:R25"/>
    <mergeCell ref="T25:V25"/>
    <mergeCell ref="H40:J40"/>
    <mergeCell ref="K40:M40"/>
    <mergeCell ref="N40:O40"/>
    <mergeCell ref="P40:R40"/>
    <mergeCell ref="T40:V40"/>
    <mergeCell ref="P38:R38"/>
    <mergeCell ref="T38:V38"/>
    <mergeCell ref="P39:R39"/>
    <mergeCell ref="T39:V39"/>
    <mergeCell ref="H29:J29"/>
    <mergeCell ref="K29:M29"/>
    <mergeCell ref="N29:O29"/>
    <mergeCell ref="P29:R29"/>
    <mergeCell ref="T29:V29"/>
    <mergeCell ref="P41:R41"/>
    <mergeCell ref="T41:V41"/>
    <mergeCell ref="H42:J42"/>
    <mergeCell ref="K42:M42"/>
    <mergeCell ref="N42:O42"/>
    <mergeCell ref="P42:R42"/>
    <mergeCell ref="T42:V42"/>
    <mergeCell ref="H43:J43"/>
    <mergeCell ref="K43:M43"/>
    <mergeCell ref="N43:O43"/>
    <mergeCell ref="P43:R43"/>
    <mergeCell ref="T43:V43"/>
  </mergeCells>
  <phoneticPr fontId="5"/>
  <conditionalFormatting sqref="A13">
    <cfRule type="expression" dxfId="15" priority="11">
      <formula>$AF$13="1"</formula>
    </cfRule>
  </conditionalFormatting>
  <conditionalFormatting sqref="A14:A62">
    <cfRule type="expression" dxfId="14" priority="9">
      <formula>$AF14="1"</formula>
    </cfRule>
  </conditionalFormatting>
  <conditionalFormatting sqref="B13:C62 E13:H62 K13:K62 P13:V62">
    <cfRule type="expression" dxfId="13" priority="1">
      <formula>$AE13="1"</formula>
    </cfRule>
  </conditionalFormatting>
  <dataValidations count="5">
    <dataValidation type="custom" allowBlank="1" showInputMessage="1" showErrorMessage="1" errorTitle="入力データ重複" error="入力したIDが重複しています。" sqref="A43:A62" xr:uid="{00000000-0002-0000-0F00-000000000000}">
      <formula1>COUNTIF($A$13:$A$62,A43)=1</formula1>
    </dataValidation>
    <dataValidation type="list" allowBlank="1" showInputMessage="1" showErrorMessage="1" sqref="S6:U8" xr:uid="{00000000-0002-0000-0F00-000001000000}">
      <formula1>$AD$11:$AD$17</formula1>
    </dataValidation>
    <dataValidation type="list" showInputMessage="1" showErrorMessage="1" sqref="B1:V1" xr:uid="{00000000-0002-0000-0F00-000002000000}">
      <formula1>$AJ$11:$AJ$14</formula1>
    </dataValidation>
    <dataValidation type="list" allowBlank="1" showInputMessage="1" showErrorMessage="1" sqref="V4" xr:uid="{00000000-0002-0000-0F00-000003000000}">
      <formula1>$AA$2:$AA$3</formula1>
    </dataValidation>
    <dataValidation type="custom" allowBlank="1" showInputMessage="1" showErrorMessage="1" errorTitle="入力データ重複" error="入力したIDが重複しています。" sqref="A13:A42" xr:uid="{00000000-0002-0000-0F00-000004000000}">
      <formula1>COUNTIF($A$13:$A$42,A13)=1</formula1>
    </dataValidation>
  </dataValidations>
  <printOptions horizontalCentered="1" verticalCentered="1"/>
  <pageMargins left="0.39370078740157483" right="0.39370078740157483" top="0.39370078740157483" bottom="0.39370078740157483" header="0.31496062992125984" footer="0.31496062992125984"/>
  <pageSetup paperSize="13" scale="75" orientation="portrait" r:id="rId1"/>
  <ignoredErrors>
    <ignoredError sqref="N13:O62 J6:K8"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7">
    <pageSetUpPr fitToPage="1"/>
  </sheetPr>
  <dimension ref="A1:AJ138"/>
  <sheetViews>
    <sheetView zoomScaleNormal="100" workbookViewId="0">
      <selection activeCell="B64" sqref="B64"/>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71" width="4.625" customWidth="1"/>
  </cols>
  <sheetData>
    <row r="1" spans="1:36" ht="18.75" customHeight="1">
      <c r="A1" s="1064"/>
      <c r="B1" s="1351" t="str">
        <f>'リーグ戦申込書31～50名'!B1:V1</f>
        <v>2026年度春季第〇回○○地区大学(女子)ソフトボールリーグ戦</v>
      </c>
      <c r="C1" s="1351"/>
      <c r="D1" s="1351"/>
      <c r="E1" s="1351"/>
      <c r="F1" s="1351"/>
      <c r="G1" s="1351"/>
      <c r="H1" s="1351"/>
      <c r="I1" s="1351"/>
      <c r="J1" s="1351"/>
      <c r="K1" s="1351"/>
      <c r="L1" s="1351"/>
      <c r="M1" s="1351"/>
      <c r="N1" s="1351"/>
      <c r="O1" s="1351"/>
      <c r="P1" s="1351"/>
      <c r="Q1" s="1351"/>
      <c r="R1" s="1351"/>
      <c r="S1" s="1351"/>
      <c r="T1" s="1351"/>
      <c r="U1" s="1351"/>
      <c r="V1" s="1351"/>
      <c r="W1" s="62"/>
    </row>
    <row r="2" spans="1:36" ht="30" customHeight="1">
      <c r="A2" s="1065"/>
      <c r="B2" s="1067" t="s">
        <v>181</v>
      </c>
      <c r="C2" s="1067"/>
      <c r="D2" s="1055"/>
      <c r="E2" s="1068">
        <f>'リーグ戦申込書31～50名'!E2</f>
        <v>0</v>
      </c>
      <c r="F2" s="1068"/>
      <c r="G2" s="1068"/>
      <c r="H2" s="1069"/>
      <c r="I2" s="1070"/>
      <c r="J2" s="1071"/>
      <c r="K2" s="1071"/>
      <c r="L2" s="1071"/>
      <c r="M2" s="63"/>
      <c r="N2" s="63"/>
      <c r="O2" s="63"/>
      <c r="P2" s="63"/>
      <c r="Q2" s="63"/>
      <c r="R2" s="63"/>
      <c r="S2" s="63"/>
      <c r="T2" s="63"/>
      <c r="U2" s="63"/>
      <c r="V2" s="63"/>
      <c r="W2" s="63"/>
      <c r="AG2" s="65"/>
    </row>
    <row r="3" spans="1:36" s="65" customFormat="1" ht="15.75">
      <c r="A3" s="1065"/>
      <c r="B3" s="1072" t="s">
        <v>83</v>
      </c>
      <c r="C3" s="1073"/>
      <c r="D3" s="1073"/>
      <c r="E3" s="1074" t="str">
        <f>'リーグ戦申込書31～50名'!E3</f>
        <v/>
      </c>
      <c r="F3" s="1075"/>
      <c r="G3" s="1075"/>
      <c r="H3" s="1075"/>
      <c r="I3" s="1075"/>
      <c r="J3" s="1075"/>
      <c r="K3" s="1075"/>
      <c r="L3" s="1075"/>
      <c r="M3" s="1075"/>
      <c r="N3" s="1075"/>
      <c r="O3" s="1077"/>
      <c r="P3" s="64"/>
      <c r="Q3" s="64"/>
      <c r="R3" s="64"/>
      <c r="S3" s="64"/>
      <c r="T3" s="64"/>
      <c r="U3" s="64"/>
      <c r="V3" s="64"/>
      <c r="W3" s="64"/>
    </row>
    <row r="4" spans="1:36" s="65" customFormat="1" ht="28.5" customHeight="1">
      <c r="A4" s="1065"/>
      <c r="B4" s="1078" t="s">
        <v>84</v>
      </c>
      <c r="C4" s="1079"/>
      <c r="D4" s="1079"/>
      <c r="E4" s="1080">
        <f>'リーグ戦申込書31～50名'!E4</f>
        <v>0</v>
      </c>
      <c r="F4" s="1081"/>
      <c r="G4" s="1081"/>
      <c r="H4" s="1081"/>
      <c r="I4" s="1081"/>
      <c r="J4" s="1081"/>
      <c r="K4" s="1081"/>
      <c r="L4" s="1081"/>
      <c r="M4" s="1081"/>
      <c r="N4" s="1081"/>
      <c r="O4" s="1082"/>
      <c r="P4" s="64"/>
      <c r="Q4" s="64"/>
      <c r="R4" s="64"/>
      <c r="S4" s="64"/>
      <c r="T4" s="64"/>
      <c r="U4" s="64"/>
      <c r="V4" s="83"/>
      <c r="X4" s="62"/>
    </row>
    <row r="5" spans="1:36" s="65" customFormat="1" ht="15.75">
      <c r="A5" s="1065"/>
      <c r="B5" s="1055" t="s">
        <v>85</v>
      </c>
      <c r="C5" s="1055"/>
      <c r="D5" s="1055"/>
      <c r="E5" s="78"/>
      <c r="F5" s="1059">
        <f>'リーグ戦申込書31～50名'!F5:I5</f>
        <v>0</v>
      </c>
      <c r="G5" s="1059"/>
      <c r="H5" s="1059"/>
      <c r="I5" s="1058"/>
      <c r="J5" s="1057" t="s">
        <v>765</v>
      </c>
      <c r="K5" s="1058"/>
      <c r="L5" s="1003" t="s">
        <v>189</v>
      </c>
      <c r="M5" s="1004"/>
      <c r="N5" s="1005"/>
      <c r="O5" s="1057">
        <f>'リーグ戦申込書31～50名'!O5:Q5</f>
        <v>0</v>
      </c>
      <c r="P5" s="1059"/>
      <c r="Q5" s="1058"/>
      <c r="R5" s="478"/>
      <c r="S5" s="1063"/>
      <c r="T5" s="1063"/>
      <c r="U5" s="1063"/>
      <c r="V5" s="459"/>
      <c r="W5" s="21"/>
    </row>
    <row r="6" spans="1:36" s="65" customFormat="1" ht="15.75">
      <c r="A6" s="1065"/>
      <c r="B6" s="1055" t="s">
        <v>86</v>
      </c>
      <c r="C6" s="1055"/>
      <c r="D6" s="1055"/>
      <c r="E6" s="79">
        <v>30</v>
      </c>
      <c r="F6" s="1056">
        <f>'リーグ戦申込書31～50名'!F6:I6</f>
        <v>0</v>
      </c>
      <c r="G6" s="1056"/>
      <c r="H6" s="1056"/>
      <c r="I6" s="1056"/>
      <c r="J6" s="1057">
        <f>'リーグ戦申込書31～50名'!J6:K6</f>
        <v>0</v>
      </c>
      <c r="K6" s="1058"/>
      <c r="L6" s="1003" t="s">
        <v>190</v>
      </c>
      <c r="M6" s="1004"/>
      <c r="N6" s="1005"/>
      <c r="O6" s="1057">
        <f>'リーグ戦申込書31～50名'!O6:Q6</f>
        <v>0</v>
      </c>
      <c r="P6" s="1059"/>
      <c r="Q6" s="1058"/>
      <c r="R6" s="479"/>
      <c r="S6" s="1053">
        <f>'リーグ戦申込書31～50名'!S6</f>
        <v>0</v>
      </c>
      <c r="T6" s="1053"/>
      <c r="U6" s="1053"/>
      <c r="V6" s="161">
        <f>'リーグ戦申込書31～50名'!V6</f>
        <v>0</v>
      </c>
      <c r="W6" s="62"/>
    </row>
    <row r="7" spans="1:36" s="65" customFormat="1" ht="15.75">
      <c r="A7" s="1065"/>
      <c r="B7" s="1055" t="s">
        <v>87</v>
      </c>
      <c r="C7" s="1055"/>
      <c r="D7" s="1055"/>
      <c r="E7" s="79">
        <v>31</v>
      </c>
      <c r="F7" s="1056">
        <f>'リーグ戦申込書31～50名'!F7:I7</f>
        <v>0</v>
      </c>
      <c r="G7" s="1056"/>
      <c r="H7" s="1056"/>
      <c r="I7" s="1056"/>
      <c r="J7" s="1057">
        <f>'リーグ戦申込書31～50名'!J7:K7</f>
        <v>0</v>
      </c>
      <c r="K7" s="1058"/>
      <c r="L7" s="1060" t="s">
        <v>191</v>
      </c>
      <c r="M7" s="1062"/>
      <c r="N7" s="1061"/>
      <c r="O7" s="1057">
        <f>'リーグ戦申込書31～50名'!O7:Q7</f>
        <v>0</v>
      </c>
      <c r="P7" s="1059"/>
      <c r="Q7" s="1058"/>
      <c r="R7" s="479"/>
      <c r="S7" s="1053">
        <f>'リーグ戦申込書31～50名'!S7</f>
        <v>0</v>
      </c>
      <c r="T7" s="1053"/>
      <c r="U7" s="1053"/>
      <c r="V7" s="161">
        <f>'リーグ戦申込書31～50名'!V7</f>
        <v>0</v>
      </c>
      <c r="W7" s="62"/>
    </row>
    <row r="8" spans="1:36" s="65" customFormat="1" ht="15.75">
      <c r="A8" s="1065"/>
      <c r="B8" s="1055" t="s">
        <v>87</v>
      </c>
      <c r="C8" s="1055"/>
      <c r="D8" s="1055"/>
      <c r="E8" s="79">
        <v>32</v>
      </c>
      <c r="F8" s="1056">
        <f>'リーグ戦申込書31～50名'!F8:I8</f>
        <v>0</v>
      </c>
      <c r="G8" s="1056"/>
      <c r="H8" s="1056"/>
      <c r="I8" s="1056"/>
      <c r="J8" s="1057">
        <f>'リーグ戦申込書31～50名'!J8:K8</f>
        <v>0</v>
      </c>
      <c r="K8" s="1058"/>
      <c r="L8" s="1003" t="s">
        <v>192</v>
      </c>
      <c r="M8" s="1004"/>
      <c r="N8" s="1005"/>
      <c r="O8" s="1057">
        <f>'リーグ戦申込書31～50名'!O8:Q8</f>
        <v>0</v>
      </c>
      <c r="P8" s="1059"/>
      <c r="Q8" s="1058"/>
      <c r="R8" s="479"/>
      <c r="S8" s="1053">
        <f>'リーグ戦申込書31～50名'!S8</f>
        <v>0</v>
      </c>
      <c r="T8" s="1053"/>
      <c r="U8" s="1053"/>
      <c r="V8" s="161">
        <f>'リーグ戦申込書31～50名'!V8</f>
        <v>0</v>
      </c>
      <c r="W8" s="62"/>
    </row>
    <row r="9" spans="1:36" s="65" customFormat="1" ht="8.25" customHeight="1">
      <c r="A9" s="1065"/>
      <c r="B9" s="66"/>
      <c r="C9" s="66"/>
      <c r="D9" s="66"/>
      <c r="E9" s="64"/>
      <c r="F9" s="64"/>
      <c r="G9" s="64"/>
      <c r="H9" s="64"/>
      <c r="I9" s="64"/>
      <c r="J9" s="64"/>
      <c r="K9" s="64"/>
      <c r="L9" s="64"/>
      <c r="M9" s="64"/>
      <c r="N9" s="64"/>
      <c r="O9" s="64"/>
      <c r="P9" s="64"/>
      <c r="Q9" s="64"/>
      <c r="R9" s="64"/>
      <c r="S9" s="64"/>
      <c r="T9" s="64"/>
      <c r="U9" s="64"/>
      <c r="V9" s="64"/>
      <c r="W9" s="64"/>
    </row>
    <row r="10" spans="1:36" s="65" customFormat="1" ht="19.5" customHeight="1">
      <c r="A10" s="1065"/>
      <c r="B10" s="1054" t="s">
        <v>88</v>
      </c>
      <c r="C10" s="1054"/>
      <c r="D10" s="1054"/>
      <c r="E10" s="1054"/>
      <c r="F10" s="1054"/>
      <c r="G10" s="1054"/>
      <c r="H10" s="1054"/>
      <c r="I10" s="1054"/>
      <c r="J10" s="1054"/>
      <c r="K10" s="1054"/>
      <c r="L10" s="1054"/>
      <c r="M10" s="1054"/>
      <c r="N10" s="1054"/>
      <c r="O10" s="1054"/>
      <c r="P10" s="1054"/>
      <c r="Q10" s="1054"/>
      <c r="R10" s="1054"/>
      <c r="S10" s="1054"/>
      <c r="T10" s="1054"/>
      <c r="U10" s="1054"/>
      <c r="V10" s="1054"/>
      <c r="W10" s="64"/>
    </row>
    <row r="11" spans="1:36" s="65" customFormat="1" ht="12" customHeight="1">
      <c r="A11" s="1065"/>
      <c r="B11" s="64" t="s">
        <v>193</v>
      </c>
      <c r="C11" s="64"/>
      <c r="D11" s="64"/>
      <c r="E11" s="64"/>
      <c r="F11" s="64"/>
      <c r="G11" s="64"/>
      <c r="H11" s="64"/>
      <c r="I11" s="64"/>
      <c r="J11" s="64"/>
      <c r="K11" s="64"/>
      <c r="L11" s="64"/>
      <c r="M11" s="64"/>
      <c r="N11" s="64"/>
      <c r="O11" s="64"/>
      <c r="P11" s="64"/>
      <c r="Q11" s="64"/>
      <c r="R11" s="64"/>
      <c r="S11" s="64"/>
      <c r="T11" s="64"/>
      <c r="U11" s="64"/>
      <c r="V11" s="64"/>
      <c r="W11" s="64"/>
      <c r="AG11" s="68"/>
      <c r="AJ11" s="64"/>
    </row>
    <row r="12" spans="1:36" s="65" customFormat="1" ht="15.75">
      <c r="A12" s="447" t="s">
        <v>185</v>
      </c>
      <c r="B12" s="79" t="s">
        <v>183</v>
      </c>
      <c r="C12" s="1003" t="s">
        <v>89</v>
      </c>
      <c r="D12" s="1005"/>
      <c r="E12" s="1055" t="s">
        <v>90</v>
      </c>
      <c r="F12" s="1055"/>
      <c r="G12" s="462" t="s">
        <v>91</v>
      </c>
      <c r="H12" s="1055" t="s">
        <v>92</v>
      </c>
      <c r="I12" s="1055"/>
      <c r="J12" s="1055"/>
      <c r="K12" s="1055" t="s">
        <v>301</v>
      </c>
      <c r="L12" s="1055"/>
      <c r="M12" s="1055"/>
      <c r="N12" s="1003" t="s">
        <v>765</v>
      </c>
      <c r="O12" s="1005"/>
      <c r="P12" s="1055" t="s">
        <v>93</v>
      </c>
      <c r="Q12" s="1055"/>
      <c r="R12" s="1055"/>
      <c r="S12" s="79" t="s">
        <v>94</v>
      </c>
      <c r="T12" s="1055" t="s">
        <v>95</v>
      </c>
      <c r="U12" s="1055"/>
      <c r="V12" s="1055"/>
      <c r="W12" s="64"/>
      <c r="AF12" s="71"/>
      <c r="AG12" s="68"/>
      <c r="AJ12" s="64"/>
    </row>
    <row r="13" spans="1:36" s="65" customFormat="1" ht="15.75">
      <c r="A13" s="446" t="str">
        <f>'リーグ戦申込書31～50名'!A13</f>
        <v>10</v>
      </c>
      <c r="B13" s="80">
        <v>1</v>
      </c>
      <c r="C13" s="1051" t="str">
        <f>'リーグ戦申込書31～50名'!C13:D13</f>
        <v>10</v>
      </c>
      <c r="D13" s="1052"/>
      <c r="E13" s="1186" t="str">
        <f>'リーグ戦申込書31～50名'!E13:F13</f>
        <v/>
      </c>
      <c r="F13" s="1187"/>
      <c r="G13" s="461" t="str">
        <f>'リーグ戦申込書31～50名'!G13</f>
        <v/>
      </c>
      <c r="H13" s="1006" t="str">
        <f>'リーグ戦申込書31～50名'!H13:J13</f>
        <v/>
      </c>
      <c r="I13" s="1007"/>
      <c r="J13" s="1008"/>
      <c r="K13" s="1006" t="str">
        <f>'リーグ戦申込書31～50名'!K13:M13</f>
        <v/>
      </c>
      <c r="L13" s="1007"/>
      <c r="M13" s="1008"/>
      <c r="N13" s="1074" t="str">
        <f>'リーグ戦申込書31～50名'!N13:O13</f>
        <v/>
      </c>
      <c r="O13" s="1077"/>
      <c r="P13" s="1188" t="str">
        <f>'リーグ戦申込書31～50名'!P13:R13</f>
        <v/>
      </c>
      <c r="Q13" s="1189"/>
      <c r="R13" s="1190"/>
      <c r="S13" s="316" t="str">
        <f>'リーグ戦申込書31～50名'!S13</f>
        <v/>
      </c>
      <c r="T13" s="1152" t="str">
        <f>'リーグ戦申込書31～50名'!T13:V13</f>
        <v>・</v>
      </c>
      <c r="U13" s="1153"/>
      <c r="V13" s="1154"/>
      <c r="W13" s="62"/>
      <c r="AF13" s="67"/>
      <c r="AG13" s="68"/>
      <c r="AJ13" s="64"/>
    </row>
    <row r="14" spans="1:36" s="65" customFormat="1" ht="15.75">
      <c r="A14" s="446" t="str">
        <f>'リーグ戦申込書31～50名'!A14</f>
        <v>09</v>
      </c>
      <c r="B14" s="81">
        <v>2</v>
      </c>
      <c r="C14" s="1033" t="str">
        <f>'リーグ戦申込書31～50名'!C14:D14</f>
        <v/>
      </c>
      <c r="D14" s="1034"/>
      <c r="E14" s="1017" t="str">
        <f>'リーグ戦申込書31～50名'!E14:F14</f>
        <v/>
      </c>
      <c r="F14" s="1019"/>
      <c r="G14" s="463" t="str">
        <f>'リーグ戦申込書31～50名'!G14</f>
        <v/>
      </c>
      <c r="H14" s="1017" t="str">
        <f>'リーグ戦申込書31～50名'!H14:J14</f>
        <v/>
      </c>
      <c r="I14" s="1018"/>
      <c r="J14" s="1019"/>
      <c r="K14" s="1017" t="str">
        <f>'リーグ戦申込書31～50名'!K14:M14</f>
        <v/>
      </c>
      <c r="L14" s="1018"/>
      <c r="M14" s="1019"/>
      <c r="N14" s="1204" t="str">
        <f>'リーグ戦申込書31～50名'!N14:O14</f>
        <v/>
      </c>
      <c r="O14" s="1205"/>
      <c r="P14" s="1022" t="str">
        <f>'リーグ戦申込書31～50名'!P14:R14</f>
        <v/>
      </c>
      <c r="Q14" s="1023"/>
      <c r="R14" s="1024"/>
      <c r="S14" s="317" t="str">
        <f>'リーグ戦申込書31～50名'!S14</f>
        <v/>
      </c>
      <c r="T14" s="1025" t="str">
        <f>'リーグ戦申込書31～50名'!T14:V14</f>
        <v>・</v>
      </c>
      <c r="U14" s="1026"/>
      <c r="V14" s="1027"/>
      <c r="W14" s="21"/>
      <c r="AF14" s="67"/>
      <c r="AG14" s="68"/>
      <c r="AJ14" s="64"/>
    </row>
    <row r="15" spans="1:36" s="65" customFormat="1" ht="15.75">
      <c r="A15" s="446" t="str">
        <f>'リーグ戦申込書31～50名'!A15</f>
        <v>20</v>
      </c>
      <c r="B15" s="81">
        <v>3</v>
      </c>
      <c r="C15" s="1033" t="str">
        <f>'リーグ戦申込書31～50名'!C15:D15</f>
        <v/>
      </c>
      <c r="D15" s="1034"/>
      <c r="E15" s="1017" t="str">
        <f>'リーグ戦申込書31～50名'!E15:F15</f>
        <v/>
      </c>
      <c r="F15" s="1019"/>
      <c r="G15" s="463" t="str">
        <f>'リーグ戦申込書31～50名'!G15</f>
        <v/>
      </c>
      <c r="H15" s="1017" t="str">
        <f>'リーグ戦申込書31～50名'!H15:J15</f>
        <v/>
      </c>
      <c r="I15" s="1018"/>
      <c r="J15" s="1019"/>
      <c r="K15" s="1017" t="str">
        <f>'リーグ戦申込書31～50名'!K15:M15</f>
        <v/>
      </c>
      <c r="L15" s="1018"/>
      <c r="M15" s="1019"/>
      <c r="N15" s="1204" t="str">
        <f>'リーグ戦申込書31～50名'!N15:O15</f>
        <v/>
      </c>
      <c r="O15" s="1205"/>
      <c r="P15" s="1022" t="str">
        <f>'リーグ戦申込書31～50名'!P15:R15</f>
        <v/>
      </c>
      <c r="Q15" s="1023"/>
      <c r="R15" s="1024"/>
      <c r="S15" s="317" t="str">
        <f>'リーグ戦申込書31～50名'!S15</f>
        <v/>
      </c>
      <c r="T15" s="1025" t="str">
        <f>'リーグ戦申込書31～50名'!T15:V15</f>
        <v>・</v>
      </c>
      <c r="U15" s="1026"/>
      <c r="V15" s="1027"/>
      <c r="W15" s="64"/>
      <c r="AF15" s="67"/>
      <c r="AG15" s="69"/>
    </row>
    <row r="16" spans="1:36" s="65" customFormat="1" ht="15.75">
      <c r="A16" s="446" t="str">
        <f>'リーグ戦申込書31～50名'!A16</f>
        <v>04</v>
      </c>
      <c r="B16" s="81">
        <v>4</v>
      </c>
      <c r="C16" s="1033" t="str">
        <f>'リーグ戦申込書31～50名'!C16:D16</f>
        <v/>
      </c>
      <c r="D16" s="1034"/>
      <c r="E16" s="1017" t="str">
        <f>'リーグ戦申込書31～50名'!E16:F16</f>
        <v/>
      </c>
      <c r="F16" s="1019"/>
      <c r="G16" s="463" t="str">
        <f>'リーグ戦申込書31～50名'!G16</f>
        <v/>
      </c>
      <c r="H16" s="1017" t="str">
        <f>'リーグ戦申込書31～50名'!H16:J16</f>
        <v/>
      </c>
      <c r="I16" s="1018"/>
      <c r="J16" s="1019"/>
      <c r="K16" s="1017" t="str">
        <f>'リーグ戦申込書31～50名'!K16:M16</f>
        <v/>
      </c>
      <c r="L16" s="1018"/>
      <c r="M16" s="1019"/>
      <c r="N16" s="1204" t="str">
        <f>'リーグ戦申込書31～50名'!N16:O16</f>
        <v/>
      </c>
      <c r="O16" s="1205"/>
      <c r="P16" s="1022" t="str">
        <f>'リーグ戦申込書31～50名'!P16:R16</f>
        <v/>
      </c>
      <c r="Q16" s="1023"/>
      <c r="R16" s="1024"/>
      <c r="S16" s="317" t="str">
        <f>'リーグ戦申込書31～50名'!S16</f>
        <v/>
      </c>
      <c r="T16" s="1025" t="str">
        <f>'リーグ戦申込書31～50名'!T16:V16</f>
        <v>・</v>
      </c>
      <c r="U16" s="1026"/>
      <c r="V16" s="1027"/>
      <c r="W16" s="64"/>
      <c r="AF16" s="67"/>
    </row>
    <row r="17" spans="1:32" s="65" customFormat="1" ht="15.75">
      <c r="A17" s="446" t="str">
        <f>'リーグ戦申込書31～50名'!A17</f>
        <v>12</v>
      </c>
      <c r="B17" s="81">
        <v>5</v>
      </c>
      <c r="C17" s="1033" t="str">
        <f>'リーグ戦申込書31～50名'!C17:D17</f>
        <v/>
      </c>
      <c r="D17" s="1034"/>
      <c r="E17" s="1017" t="str">
        <f>'リーグ戦申込書31～50名'!E17:F17</f>
        <v/>
      </c>
      <c r="F17" s="1019"/>
      <c r="G17" s="463" t="str">
        <f>'リーグ戦申込書31～50名'!G17</f>
        <v/>
      </c>
      <c r="H17" s="1017" t="str">
        <f>'リーグ戦申込書31～50名'!H17:J17</f>
        <v/>
      </c>
      <c r="I17" s="1018"/>
      <c r="J17" s="1019"/>
      <c r="K17" s="1017" t="str">
        <f>'リーグ戦申込書31～50名'!K17:M17</f>
        <v/>
      </c>
      <c r="L17" s="1018"/>
      <c r="M17" s="1019"/>
      <c r="N17" s="1204" t="str">
        <f>'リーグ戦申込書31～50名'!N17:O17</f>
        <v/>
      </c>
      <c r="O17" s="1205"/>
      <c r="P17" s="1022" t="str">
        <f>'リーグ戦申込書31～50名'!P17:R17</f>
        <v/>
      </c>
      <c r="Q17" s="1023"/>
      <c r="R17" s="1024"/>
      <c r="S17" s="317" t="str">
        <f>'リーグ戦申込書31～50名'!S17</f>
        <v/>
      </c>
      <c r="T17" s="1025" t="str">
        <f>'リーグ戦申込書31～50名'!T17:V17</f>
        <v>・</v>
      </c>
      <c r="U17" s="1026"/>
      <c r="V17" s="1027"/>
      <c r="W17" s="64"/>
      <c r="AF17" s="67"/>
    </row>
    <row r="18" spans="1:32" s="65" customFormat="1" ht="15.75">
      <c r="A18" s="446" t="str">
        <f>'リーグ戦申込書31～50名'!A18</f>
        <v>16</v>
      </c>
      <c r="B18" s="81">
        <v>6</v>
      </c>
      <c r="C18" s="1033" t="str">
        <f>'リーグ戦申込書31～50名'!C18:D18</f>
        <v/>
      </c>
      <c r="D18" s="1034"/>
      <c r="E18" s="1017" t="str">
        <f>'リーグ戦申込書31～50名'!E18:F18</f>
        <v/>
      </c>
      <c r="F18" s="1019"/>
      <c r="G18" s="463" t="str">
        <f>'リーグ戦申込書31～50名'!G18</f>
        <v/>
      </c>
      <c r="H18" s="1017" t="str">
        <f>'リーグ戦申込書31～50名'!H18:J18</f>
        <v/>
      </c>
      <c r="I18" s="1018"/>
      <c r="J18" s="1019"/>
      <c r="K18" s="1017" t="str">
        <f>'リーグ戦申込書31～50名'!K18:M18</f>
        <v/>
      </c>
      <c r="L18" s="1018"/>
      <c r="M18" s="1019"/>
      <c r="N18" s="1204" t="str">
        <f>'リーグ戦申込書31～50名'!N18:O18</f>
        <v/>
      </c>
      <c r="O18" s="1205"/>
      <c r="P18" s="1022" t="str">
        <f>'リーグ戦申込書31～50名'!P18:R18</f>
        <v/>
      </c>
      <c r="Q18" s="1023"/>
      <c r="R18" s="1024"/>
      <c r="S18" s="317" t="str">
        <f>'リーグ戦申込書31～50名'!S18</f>
        <v/>
      </c>
      <c r="T18" s="1025" t="str">
        <f>'リーグ戦申込書31～50名'!T18:V18</f>
        <v>・</v>
      </c>
      <c r="U18" s="1026"/>
      <c r="V18" s="1027"/>
      <c r="W18" s="64"/>
      <c r="AF18" s="67"/>
    </row>
    <row r="19" spans="1:32" s="65" customFormat="1" ht="15.75">
      <c r="A19" s="446" t="str">
        <f>'リーグ戦申込書31～50名'!A19</f>
        <v>08</v>
      </c>
      <c r="B19" s="81">
        <v>7</v>
      </c>
      <c r="C19" s="1033" t="str">
        <f>'リーグ戦申込書31～50名'!C19:D19</f>
        <v/>
      </c>
      <c r="D19" s="1034"/>
      <c r="E19" s="1017" t="str">
        <f>'リーグ戦申込書31～50名'!E19:F19</f>
        <v/>
      </c>
      <c r="F19" s="1019"/>
      <c r="G19" s="463" t="str">
        <f>'リーグ戦申込書31～50名'!G19</f>
        <v/>
      </c>
      <c r="H19" s="1017" t="str">
        <f>'リーグ戦申込書31～50名'!H19:J19</f>
        <v/>
      </c>
      <c r="I19" s="1018"/>
      <c r="J19" s="1019"/>
      <c r="K19" s="1017" t="str">
        <f>'リーグ戦申込書31～50名'!K19:M19</f>
        <v/>
      </c>
      <c r="L19" s="1018"/>
      <c r="M19" s="1019"/>
      <c r="N19" s="1204" t="str">
        <f>'リーグ戦申込書31～50名'!N19:O19</f>
        <v/>
      </c>
      <c r="O19" s="1205"/>
      <c r="P19" s="1022" t="str">
        <f>'リーグ戦申込書31～50名'!P19:R19</f>
        <v/>
      </c>
      <c r="Q19" s="1023"/>
      <c r="R19" s="1024"/>
      <c r="S19" s="317" t="str">
        <f>'リーグ戦申込書31～50名'!S19</f>
        <v/>
      </c>
      <c r="T19" s="1025" t="str">
        <f>'リーグ戦申込書31～50名'!T19:V19</f>
        <v>・</v>
      </c>
      <c r="U19" s="1026"/>
      <c r="V19" s="1027"/>
      <c r="W19" s="64"/>
      <c r="AF19" s="67"/>
    </row>
    <row r="20" spans="1:32" s="65" customFormat="1" ht="15.75">
      <c r="A20" s="446" t="str">
        <f>'リーグ戦申込書31～50名'!A20</f>
        <v>02</v>
      </c>
      <c r="B20" s="81">
        <v>8</v>
      </c>
      <c r="C20" s="1033" t="str">
        <f>'リーグ戦申込書31～50名'!C20:D20</f>
        <v/>
      </c>
      <c r="D20" s="1034"/>
      <c r="E20" s="1017" t="str">
        <f>'リーグ戦申込書31～50名'!E20:F20</f>
        <v/>
      </c>
      <c r="F20" s="1019"/>
      <c r="G20" s="463" t="str">
        <f>'リーグ戦申込書31～50名'!G20</f>
        <v/>
      </c>
      <c r="H20" s="1017" t="str">
        <f>'リーグ戦申込書31～50名'!H20:J20</f>
        <v/>
      </c>
      <c r="I20" s="1018"/>
      <c r="J20" s="1019"/>
      <c r="K20" s="1017" t="str">
        <f>'リーグ戦申込書31～50名'!K20:M20</f>
        <v/>
      </c>
      <c r="L20" s="1018"/>
      <c r="M20" s="1019"/>
      <c r="N20" s="1204" t="str">
        <f>'リーグ戦申込書31～50名'!N20:O20</f>
        <v/>
      </c>
      <c r="O20" s="1205"/>
      <c r="P20" s="1022" t="str">
        <f>'リーグ戦申込書31～50名'!P20:R20</f>
        <v/>
      </c>
      <c r="Q20" s="1023"/>
      <c r="R20" s="1024"/>
      <c r="S20" s="317" t="str">
        <f>'リーグ戦申込書31～50名'!S20</f>
        <v/>
      </c>
      <c r="T20" s="1025" t="str">
        <f>'リーグ戦申込書31～50名'!T20:V20</f>
        <v>・</v>
      </c>
      <c r="U20" s="1026"/>
      <c r="V20" s="1027"/>
      <c r="W20" s="64"/>
      <c r="AF20" s="67"/>
    </row>
    <row r="21" spans="1:32" s="65" customFormat="1" ht="15.75">
      <c r="A21" s="446" t="str">
        <f>'リーグ戦申込書31～50名'!A21</f>
        <v>14</v>
      </c>
      <c r="B21" s="81">
        <v>9</v>
      </c>
      <c r="C21" s="1033" t="str">
        <f>'リーグ戦申込書31～50名'!C21:D21</f>
        <v/>
      </c>
      <c r="D21" s="1034"/>
      <c r="E21" s="1017" t="str">
        <f>'リーグ戦申込書31～50名'!E21:F21</f>
        <v/>
      </c>
      <c r="F21" s="1019"/>
      <c r="G21" s="463" t="str">
        <f>'リーグ戦申込書31～50名'!G21</f>
        <v/>
      </c>
      <c r="H21" s="1017" t="str">
        <f>'リーグ戦申込書31～50名'!H21:J21</f>
        <v/>
      </c>
      <c r="I21" s="1018"/>
      <c r="J21" s="1019"/>
      <c r="K21" s="1017" t="str">
        <f>'リーグ戦申込書31～50名'!K21:M21</f>
        <v/>
      </c>
      <c r="L21" s="1018"/>
      <c r="M21" s="1019"/>
      <c r="N21" s="1204" t="str">
        <f>'リーグ戦申込書31～50名'!N21:O21</f>
        <v/>
      </c>
      <c r="O21" s="1205"/>
      <c r="P21" s="1022" t="str">
        <f>'リーグ戦申込書31～50名'!P21:R21</f>
        <v/>
      </c>
      <c r="Q21" s="1023"/>
      <c r="R21" s="1024"/>
      <c r="S21" s="317" t="str">
        <f>'リーグ戦申込書31～50名'!S21</f>
        <v/>
      </c>
      <c r="T21" s="1025" t="str">
        <f>'リーグ戦申込書31～50名'!T21:V21</f>
        <v>・</v>
      </c>
      <c r="U21" s="1026"/>
      <c r="V21" s="1027"/>
      <c r="W21" s="62"/>
      <c r="AF21" s="67"/>
    </row>
    <row r="22" spans="1:32" s="65" customFormat="1" ht="15.75">
      <c r="A22" s="446" t="str">
        <f>'リーグ戦申込書31～50名'!A22</f>
        <v>13</v>
      </c>
      <c r="B22" s="81">
        <v>10</v>
      </c>
      <c r="C22" s="1033" t="str">
        <f>'リーグ戦申込書31～50名'!C22:D22</f>
        <v/>
      </c>
      <c r="D22" s="1034"/>
      <c r="E22" s="1017" t="str">
        <f>'リーグ戦申込書31～50名'!E22:F22</f>
        <v/>
      </c>
      <c r="F22" s="1019"/>
      <c r="G22" s="463" t="str">
        <f>'リーグ戦申込書31～50名'!G22</f>
        <v/>
      </c>
      <c r="H22" s="1017" t="str">
        <f>'リーグ戦申込書31～50名'!H22:J22</f>
        <v/>
      </c>
      <c r="I22" s="1018"/>
      <c r="J22" s="1019"/>
      <c r="K22" s="1017" t="str">
        <f>'リーグ戦申込書31～50名'!K22:M22</f>
        <v/>
      </c>
      <c r="L22" s="1018"/>
      <c r="M22" s="1019"/>
      <c r="N22" s="1204" t="str">
        <f>'リーグ戦申込書31～50名'!N22:O22</f>
        <v/>
      </c>
      <c r="O22" s="1205"/>
      <c r="P22" s="1022" t="str">
        <f>'リーグ戦申込書31～50名'!P22:R22</f>
        <v/>
      </c>
      <c r="Q22" s="1023"/>
      <c r="R22" s="1024"/>
      <c r="S22" s="317" t="str">
        <f>'リーグ戦申込書31～50名'!S22</f>
        <v/>
      </c>
      <c r="T22" s="1025" t="str">
        <f>'リーグ戦申込書31～50名'!T22:V22</f>
        <v>・</v>
      </c>
      <c r="U22" s="1026"/>
      <c r="V22" s="1027"/>
      <c r="W22" s="62"/>
      <c r="AF22" s="67"/>
    </row>
    <row r="23" spans="1:32" s="65" customFormat="1" ht="15.75">
      <c r="A23" s="446" t="str">
        <f>'リーグ戦申込書31～50名'!A23</f>
        <v>25</v>
      </c>
      <c r="B23" s="81">
        <v>11</v>
      </c>
      <c r="C23" s="1033" t="str">
        <f>'リーグ戦申込書31～50名'!C23:D23</f>
        <v/>
      </c>
      <c r="D23" s="1034"/>
      <c r="E23" s="1017" t="str">
        <f>'リーグ戦申込書31～50名'!E23:F23</f>
        <v/>
      </c>
      <c r="F23" s="1019"/>
      <c r="G23" s="463" t="str">
        <f>'リーグ戦申込書31～50名'!G23</f>
        <v/>
      </c>
      <c r="H23" s="1017" t="str">
        <f>'リーグ戦申込書31～50名'!H23:J23</f>
        <v/>
      </c>
      <c r="I23" s="1018"/>
      <c r="J23" s="1019"/>
      <c r="K23" s="1017" t="str">
        <f>'リーグ戦申込書31～50名'!K23:M23</f>
        <v/>
      </c>
      <c r="L23" s="1018"/>
      <c r="M23" s="1019"/>
      <c r="N23" s="1204" t="str">
        <f>'リーグ戦申込書31～50名'!N23:O23</f>
        <v/>
      </c>
      <c r="O23" s="1205"/>
      <c r="P23" s="1022" t="str">
        <f>'リーグ戦申込書31～50名'!P23:R23</f>
        <v/>
      </c>
      <c r="Q23" s="1023"/>
      <c r="R23" s="1024"/>
      <c r="S23" s="317" t="str">
        <f>'リーグ戦申込書31～50名'!S23</f>
        <v/>
      </c>
      <c r="T23" s="1025" t="str">
        <f>'リーグ戦申込書31～50名'!T23:V23</f>
        <v>・</v>
      </c>
      <c r="U23" s="1026"/>
      <c r="V23" s="1027"/>
      <c r="W23" s="62"/>
      <c r="AF23" s="67"/>
    </row>
    <row r="24" spans="1:32" s="65" customFormat="1" ht="15.75">
      <c r="A24" s="446" t="str">
        <f>'リーグ戦申込書31～50名'!A24</f>
        <v>03</v>
      </c>
      <c r="B24" s="81">
        <v>12</v>
      </c>
      <c r="C24" s="1033" t="str">
        <f>'リーグ戦申込書31～50名'!C24:D24</f>
        <v/>
      </c>
      <c r="D24" s="1034"/>
      <c r="E24" s="1017" t="str">
        <f>'リーグ戦申込書31～50名'!E24:F24</f>
        <v/>
      </c>
      <c r="F24" s="1019"/>
      <c r="G24" s="463" t="str">
        <f>'リーグ戦申込書31～50名'!G24</f>
        <v/>
      </c>
      <c r="H24" s="1017" t="str">
        <f>'リーグ戦申込書31～50名'!H24:J24</f>
        <v/>
      </c>
      <c r="I24" s="1018"/>
      <c r="J24" s="1019"/>
      <c r="K24" s="1017" t="str">
        <f>'リーグ戦申込書31～50名'!K24:M24</f>
        <v/>
      </c>
      <c r="L24" s="1018"/>
      <c r="M24" s="1019"/>
      <c r="N24" s="1204" t="str">
        <f>'リーグ戦申込書31～50名'!N24:O24</f>
        <v/>
      </c>
      <c r="O24" s="1205"/>
      <c r="P24" s="1022" t="str">
        <f>'リーグ戦申込書31～50名'!P24:R24</f>
        <v/>
      </c>
      <c r="Q24" s="1023"/>
      <c r="R24" s="1024"/>
      <c r="S24" s="317" t="str">
        <f>'リーグ戦申込書31～50名'!S24</f>
        <v/>
      </c>
      <c r="T24" s="1025" t="str">
        <f>'リーグ戦申込書31～50名'!T24:V24</f>
        <v>・</v>
      </c>
      <c r="U24" s="1026"/>
      <c r="V24" s="1027"/>
      <c r="W24" s="62"/>
      <c r="AF24" s="67"/>
    </row>
    <row r="25" spans="1:32" s="65" customFormat="1" ht="15.75">
      <c r="A25" s="446" t="str">
        <f>'リーグ戦申込書31～50名'!A25</f>
        <v>07</v>
      </c>
      <c r="B25" s="81">
        <v>13</v>
      </c>
      <c r="C25" s="1033" t="str">
        <f>'リーグ戦申込書31～50名'!C25:D25</f>
        <v/>
      </c>
      <c r="D25" s="1034"/>
      <c r="E25" s="1017" t="str">
        <f>'リーグ戦申込書31～50名'!E25:F25</f>
        <v/>
      </c>
      <c r="F25" s="1019"/>
      <c r="G25" s="463" t="str">
        <f>'リーグ戦申込書31～50名'!G25</f>
        <v/>
      </c>
      <c r="H25" s="1017" t="str">
        <f>'リーグ戦申込書31～50名'!H25:J25</f>
        <v/>
      </c>
      <c r="I25" s="1018"/>
      <c r="J25" s="1019"/>
      <c r="K25" s="1017" t="str">
        <f>'リーグ戦申込書31～50名'!K25:M25</f>
        <v/>
      </c>
      <c r="L25" s="1018"/>
      <c r="M25" s="1019"/>
      <c r="N25" s="1204" t="str">
        <f>'リーグ戦申込書31～50名'!N25:O25</f>
        <v/>
      </c>
      <c r="O25" s="1205"/>
      <c r="P25" s="1022" t="str">
        <f>'リーグ戦申込書31～50名'!P25:R25</f>
        <v/>
      </c>
      <c r="Q25" s="1023"/>
      <c r="R25" s="1024"/>
      <c r="S25" s="317" t="str">
        <f>'リーグ戦申込書31～50名'!S25</f>
        <v/>
      </c>
      <c r="T25" s="1025" t="str">
        <f>'リーグ戦申込書31～50名'!T25:V25</f>
        <v>・</v>
      </c>
      <c r="U25" s="1026"/>
      <c r="V25" s="1027"/>
      <c r="W25" s="62"/>
      <c r="AF25" s="67"/>
    </row>
    <row r="26" spans="1:32" s="65" customFormat="1" ht="15.75">
      <c r="A26" s="446" t="str">
        <f>'リーグ戦申込書31～50名'!A26</f>
        <v>28</v>
      </c>
      <c r="B26" s="81">
        <v>14</v>
      </c>
      <c r="C26" s="1033" t="str">
        <f>'リーグ戦申込書31～50名'!C26:D26</f>
        <v/>
      </c>
      <c r="D26" s="1034"/>
      <c r="E26" s="1017" t="str">
        <f>'リーグ戦申込書31～50名'!E26:F26</f>
        <v/>
      </c>
      <c r="F26" s="1019"/>
      <c r="G26" s="464" t="str">
        <f>'リーグ戦申込書31～50名'!G26</f>
        <v/>
      </c>
      <c r="H26" s="1017" t="str">
        <f>'リーグ戦申込書31～50名'!H26:J26</f>
        <v/>
      </c>
      <c r="I26" s="1018"/>
      <c r="J26" s="1019"/>
      <c r="K26" s="1017" t="str">
        <f>'リーグ戦申込書31～50名'!K26:M26</f>
        <v/>
      </c>
      <c r="L26" s="1018"/>
      <c r="M26" s="1019"/>
      <c r="N26" s="1204" t="str">
        <f>'リーグ戦申込書31～50名'!N26:O26</f>
        <v/>
      </c>
      <c r="O26" s="1205"/>
      <c r="P26" s="1022" t="str">
        <f>'リーグ戦申込書31～50名'!P26:R26</f>
        <v/>
      </c>
      <c r="Q26" s="1023"/>
      <c r="R26" s="1024"/>
      <c r="S26" s="317" t="str">
        <f>'リーグ戦申込書31～50名'!S26</f>
        <v/>
      </c>
      <c r="T26" s="1025" t="str">
        <f>'リーグ戦申込書31～50名'!T26:V26</f>
        <v>・</v>
      </c>
      <c r="U26" s="1026"/>
      <c r="V26" s="1027"/>
      <c r="W26" s="62"/>
      <c r="AF26" s="67"/>
    </row>
    <row r="27" spans="1:32" s="65" customFormat="1" ht="15.75">
      <c r="A27" s="446" t="str">
        <f>'リーグ戦申込書31～50名'!A27</f>
        <v>18</v>
      </c>
      <c r="B27" s="81">
        <v>15</v>
      </c>
      <c r="C27" s="1033" t="str">
        <f>'リーグ戦申込書31～50名'!C27:D27</f>
        <v/>
      </c>
      <c r="D27" s="1034"/>
      <c r="E27" s="1017" t="str">
        <f>'リーグ戦申込書31～50名'!E27:F27</f>
        <v/>
      </c>
      <c r="F27" s="1019"/>
      <c r="G27" s="463" t="str">
        <f>'リーグ戦申込書31～50名'!G27</f>
        <v/>
      </c>
      <c r="H27" s="1017" t="str">
        <f>'リーグ戦申込書31～50名'!H27:J27</f>
        <v/>
      </c>
      <c r="I27" s="1018"/>
      <c r="J27" s="1019"/>
      <c r="K27" s="1017" t="str">
        <f>'リーグ戦申込書31～50名'!K27:M27</f>
        <v/>
      </c>
      <c r="L27" s="1018"/>
      <c r="M27" s="1019"/>
      <c r="N27" s="1204" t="str">
        <f>'リーグ戦申込書31～50名'!N27:O27</f>
        <v/>
      </c>
      <c r="O27" s="1205"/>
      <c r="P27" s="1022" t="str">
        <f>'リーグ戦申込書31～50名'!P27:R27</f>
        <v/>
      </c>
      <c r="Q27" s="1023"/>
      <c r="R27" s="1024"/>
      <c r="S27" s="317" t="str">
        <f>'リーグ戦申込書31～50名'!S27</f>
        <v/>
      </c>
      <c r="T27" s="1025" t="str">
        <f>'リーグ戦申込書31～50名'!T27:V27</f>
        <v>・</v>
      </c>
      <c r="U27" s="1026"/>
      <c r="V27" s="1027"/>
      <c r="W27" s="62"/>
      <c r="AF27" s="67"/>
    </row>
    <row r="28" spans="1:32" s="65" customFormat="1" ht="15.75">
      <c r="A28" s="446" t="str">
        <f>'リーグ戦申込書31～50名'!A28</f>
        <v>27</v>
      </c>
      <c r="B28" s="81">
        <v>16</v>
      </c>
      <c r="C28" s="1033" t="str">
        <f>'リーグ戦申込書31～50名'!C28:D28</f>
        <v/>
      </c>
      <c r="D28" s="1034"/>
      <c r="E28" s="1017" t="str">
        <f>'リーグ戦申込書31～50名'!E28:F28</f>
        <v/>
      </c>
      <c r="F28" s="1019"/>
      <c r="G28" s="463" t="str">
        <f>'リーグ戦申込書31～50名'!G28</f>
        <v/>
      </c>
      <c r="H28" s="1017" t="str">
        <f>'リーグ戦申込書31～50名'!H28:J28</f>
        <v/>
      </c>
      <c r="I28" s="1018"/>
      <c r="J28" s="1019"/>
      <c r="K28" s="1017" t="str">
        <f>'リーグ戦申込書31～50名'!K28:M28</f>
        <v/>
      </c>
      <c r="L28" s="1018"/>
      <c r="M28" s="1019"/>
      <c r="N28" s="1204" t="str">
        <f>'リーグ戦申込書31～50名'!N28:O28</f>
        <v/>
      </c>
      <c r="O28" s="1205"/>
      <c r="P28" s="1022" t="str">
        <f>'リーグ戦申込書31～50名'!P28:R28</f>
        <v/>
      </c>
      <c r="Q28" s="1023"/>
      <c r="R28" s="1024"/>
      <c r="S28" s="317" t="str">
        <f>'リーグ戦申込書31～50名'!S28</f>
        <v/>
      </c>
      <c r="T28" s="1025" t="str">
        <f>'リーグ戦申込書31～50名'!T28:V28</f>
        <v>・</v>
      </c>
      <c r="U28" s="1026"/>
      <c r="V28" s="1027"/>
      <c r="W28" s="62"/>
      <c r="AF28" s="67"/>
    </row>
    <row r="29" spans="1:32" s="65" customFormat="1" ht="15.75">
      <c r="A29" s="446" t="str">
        <f>'リーグ戦申込書31～50名'!A29</f>
        <v>06</v>
      </c>
      <c r="B29" s="81">
        <v>17</v>
      </c>
      <c r="C29" s="1033" t="str">
        <f>'リーグ戦申込書31～50名'!C29:D29</f>
        <v/>
      </c>
      <c r="D29" s="1034"/>
      <c r="E29" s="1017" t="str">
        <f>'リーグ戦申込書31～50名'!E29:F29</f>
        <v/>
      </c>
      <c r="F29" s="1019"/>
      <c r="G29" s="463" t="str">
        <f>'リーグ戦申込書31～50名'!G29</f>
        <v/>
      </c>
      <c r="H29" s="1017" t="str">
        <f>'リーグ戦申込書31～50名'!H29:J29</f>
        <v/>
      </c>
      <c r="I29" s="1018"/>
      <c r="J29" s="1019"/>
      <c r="K29" s="1017" t="str">
        <f>'リーグ戦申込書31～50名'!K29:M29</f>
        <v/>
      </c>
      <c r="L29" s="1018"/>
      <c r="M29" s="1019"/>
      <c r="N29" s="1204" t="str">
        <f>'リーグ戦申込書31～50名'!N29:O29</f>
        <v/>
      </c>
      <c r="O29" s="1205"/>
      <c r="P29" s="1022" t="str">
        <f>'リーグ戦申込書31～50名'!P29:R29</f>
        <v/>
      </c>
      <c r="Q29" s="1023"/>
      <c r="R29" s="1024"/>
      <c r="S29" s="317" t="str">
        <f>'リーグ戦申込書31～50名'!S29</f>
        <v/>
      </c>
      <c r="T29" s="1025" t="str">
        <f>'リーグ戦申込書31～50名'!T29:V29</f>
        <v>・</v>
      </c>
      <c r="U29" s="1026"/>
      <c r="V29" s="1027"/>
      <c r="W29" s="62"/>
      <c r="AF29" s="67"/>
    </row>
    <row r="30" spans="1:32" s="65" customFormat="1" ht="15.75">
      <c r="A30" s="446" t="str">
        <f>'リーグ戦申込書31～50名'!A30</f>
        <v>24</v>
      </c>
      <c r="B30" s="81">
        <v>18</v>
      </c>
      <c r="C30" s="1033" t="str">
        <f>'リーグ戦申込書31～50名'!C30:D30</f>
        <v/>
      </c>
      <c r="D30" s="1034"/>
      <c r="E30" s="1017" t="str">
        <f>'リーグ戦申込書31～50名'!E30:F30</f>
        <v/>
      </c>
      <c r="F30" s="1019"/>
      <c r="G30" s="463" t="str">
        <f>'リーグ戦申込書31～50名'!G30</f>
        <v/>
      </c>
      <c r="H30" s="1017" t="str">
        <f>'リーグ戦申込書31～50名'!H30:J30</f>
        <v/>
      </c>
      <c r="I30" s="1018"/>
      <c r="J30" s="1019"/>
      <c r="K30" s="1017" t="str">
        <f>'リーグ戦申込書31～50名'!K30:M30</f>
        <v/>
      </c>
      <c r="L30" s="1018"/>
      <c r="M30" s="1019"/>
      <c r="N30" s="1204" t="str">
        <f>'リーグ戦申込書31～50名'!N30:O30</f>
        <v/>
      </c>
      <c r="O30" s="1205"/>
      <c r="P30" s="1022" t="str">
        <f>'リーグ戦申込書31～50名'!P30:R30</f>
        <v/>
      </c>
      <c r="Q30" s="1023"/>
      <c r="R30" s="1024"/>
      <c r="S30" s="317" t="str">
        <f>'リーグ戦申込書31～50名'!S30</f>
        <v/>
      </c>
      <c r="T30" s="1025" t="str">
        <f>'リーグ戦申込書31～50名'!T30:V30</f>
        <v>・</v>
      </c>
      <c r="U30" s="1026"/>
      <c r="V30" s="1027"/>
      <c r="W30" s="62"/>
      <c r="AF30" s="67"/>
    </row>
    <row r="31" spans="1:32" s="65" customFormat="1" ht="15.75">
      <c r="A31" s="446" t="str">
        <f>'リーグ戦申込書31～50名'!A31</f>
        <v>23</v>
      </c>
      <c r="B31" s="81">
        <v>19</v>
      </c>
      <c r="C31" s="1033" t="str">
        <f>'リーグ戦申込書31～50名'!C31:D31</f>
        <v/>
      </c>
      <c r="D31" s="1034"/>
      <c r="E31" s="1017" t="str">
        <f>'リーグ戦申込書31～50名'!E31:F31</f>
        <v/>
      </c>
      <c r="F31" s="1019"/>
      <c r="G31" s="463" t="str">
        <f>'リーグ戦申込書31～50名'!G31</f>
        <v/>
      </c>
      <c r="H31" s="1017" t="str">
        <f>'リーグ戦申込書31～50名'!H31:J31</f>
        <v/>
      </c>
      <c r="I31" s="1018"/>
      <c r="J31" s="1019"/>
      <c r="K31" s="1017" t="str">
        <f>'リーグ戦申込書31～50名'!K31:M31</f>
        <v/>
      </c>
      <c r="L31" s="1018"/>
      <c r="M31" s="1019"/>
      <c r="N31" s="1204" t="str">
        <f>'リーグ戦申込書31～50名'!N31:O31</f>
        <v/>
      </c>
      <c r="O31" s="1205"/>
      <c r="P31" s="1022" t="str">
        <f>'リーグ戦申込書31～50名'!P31:R31</f>
        <v/>
      </c>
      <c r="Q31" s="1023"/>
      <c r="R31" s="1024"/>
      <c r="S31" s="317" t="str">
        <f>'リーグ戦申込書31～50名'!S31</f>
        <v/>
      </c>
      <c r="T31" s="1025" t="str">
        <f>'リーグ戦申込書31～50名'!T31:V31</f>
        <v>・</v>
      </c>
      <c r="U31" s="1026"/>
      <c r="V31" s="1027"/>
      <c r="W31" s="62"/>
      <c r="AF31" s="67"/>
    </row>
    <row r="32" spans="1:32" s="65" customFormat="1" ht="15.75">
      <c r="A32" s="446" t="str">
        <f>'リーグ戦申込書31～50名'!A32</f>
        <v>11</v>
      </c>
      <c r="B32" s="81">
        <v>20</v>
      </c>
      <c r="C32" s="1033" t="str">
        <f>'リーグ戦申込書31～50名'!C32:D32</f>
        <v/>
      </c>
      <c r="D32" s="1034"/>
      <c r="E32" s="1017" t="str">
        <f>'リーグ戦申込書31～50名'!E32:F32</f>
        <v/>
      </c>
      <c r="F32" s="1019"/>
      <c r="G32" s="463" t="str">
        <f>'リーグ戦申込書31～50名'!G32</f>
        <v/>
      </c>
      <c r="H32" s="1017" t="str">
        <f>'リーグ戦申込書31～50名'!H32:J32</f>
        <v/>
      </c>
      <c r="I32" s="1018"/>
      <c r="J32" s="1019"/>
      <c r="K32" s="1017" t="str">
        <f>'リーグ戦申込書31～50名'!K32:M32</f>
        <v/>
      </c>
      <c r="L32" s="1018"/>
      <c r="M32" s="1019"/>
      <c r="N32" s="1204" t="str">
        <f>'リーグ戦申込書31～50名'!N32:O32</f>
        <v/>
      </c>
      <c r="O32" s="1205"/>
      <c r="P32" s="1022" t="str">
        <f>'リーグ戦申込書31～50名'!P32:R32</f>
        <v/>
      </c>
      <c r="Q32" s="1023"/>
      <c r="R32" s="1024"/>
      <c r="S32" s="317" t="str">
        <f>'リーグ戦申込書31～50名'!S32</f>
        <v/>
      </c>
      <c r="T32" s="1025" t="str">
        <f>'リーグ戦申込書31～50名'!T32:V32</f>
        <v>・</v>
      </c>
      <c r="U32" s="1026"/>
      <c r="V32" s="1027"/>
      <c r="W32" s="62"/>
      <c r="AF32" s="67"/>
    </row>
    <row r="33" spans="1:32" s="65" customFormat="1" ht="15.75">
      <c r="A33" s="446" t="str">
        <f>'リーグ戦申込書31～50名'!A33</f>
        <v>17</v>
      </c>
      <c r="B33" s="81">
        <v>21</v>
      </c>
      <c r="C33" s="1033" t="str">
        <f>'リーグ戦申込書31～50名'!C33:D33</f>
        <v/>
      </c>
      <c r="D33" s="1034"/>
      <c r="E33" s="1017" t="str">
        <f>'リーグ戦申込書31～50名'!E33:F33</f>
        <v/>
      </c>
      <c r="F33" s="1019"/>
      <c r="G33" s="463" t="str">
        <f>'リーグ戦申込書31～50名'!G33</f>
        <v/>
      </c>
      <c r="H33" s="1017" t="str">
        <f>'リーグ戦申込書31～50名'!H33:J33</f>
        <v/>
      </c>
      <c r="I33" s="1018"/>
      <c r="J33" s="1019"/>
      <c r="K33" s="1017" t="str">
        <f>'リーグ戦申込書31～50名'!K33:M33</f>
        <v/>
      </c>
      <c r="L33" s="1018"/>
      <c r="M33" s="1019"/>
      <c r="N33" s="1204" t="str">
        <f>'リーグ戦申込書31～50名'!N33:O33</f>
        <v/>
      </c>
      <c r="O33" s="1205"/>
      <c r="P33" s="1022" t="str">
        <f>'リーグ戦申込書31～50名'!P33:R33</f>
        <v/>
      </c>
      <c r="Q33" s="1023"/>
      <c r="R33" s="1024"/>
      <c r="S33" s="317" t="str">
        <f>'リーグ戦申込書31～50名'!S33</f>
        <v/>
      </c>
      <c r="T33" s="1025" t="str">
        <f>'リーグ戦申込書31～50名'!T33:V33</f>
        <v>・</v>
      </c>
      <c r="U33" s="1026"/>
      <c r="V33" s="1027"/>
      <c r="W33" s="62"/>
      <c r="AF33" s="67"/>
    </row>
    <row r="34" spans="1:32" s="65" customFormat="1" ht="15.75">
      <c r="A34" s="446" t="str">
        <f>'リーグ戦申込書31～50名'!A34</f>
        <v>26</v>
      </c>
      <c r="B34" s="81">
        <v>22</v>
      </c>
      <c r="C34" s="1033" t="str">
        <f>'リーグ戦申込書31～50名'!C34:D34</f>
        <v/>
      </c>
      <c r="D34" s="1034"/>
      <c r="E34" s="1017" t="str">
        <f>'リーグ戦申込書31～50名'!E34:F34</f>
        <v/>
      </c>
      <c r="F34" s="1019"/>
      <c r="G34" s="463" t="str">
        <f>'リーグ戦申込書31～50名'!G34</f>
        <v/>
      </c>
      <c r="H34" s="1017" t="str">
        <f>'リーグ戦申込書31～50名'!H34:J34</f>
        <v/>
      </c>
      <c r="I34" s="1018"/>
      <c r="J34" s="1019"/>
      <c r="K34" s="1017" t="str">
        <f>'リーグ戦申込書31～50名'!K34:M34</f>
        <v/>
      </c>
      <c r="L34" s="1018"/>
      <c r="M34" s="1019"/>
      <c r="N34" s="1204" t="str">
        <f>'リーグ戦申込書31～50名'!N34:O34</f>
        <v/>
      </c>
      <c r="O34" s="1205"/>
      <c r="P34" s="1022" t="str">
        <f>'リーグ戦申込書31～50名'!P34:R34</f>
        <v/>
      </c>
      <c r="Q34" s="1023"/>
      <c r="R34" s="1024"/>
      <c r="S34" s="317" t="str">
        <f>'リーグ戦申込書31～50名'!S34</f>
        <v/>
      </c>
      <c r="T34" s="1025" t="str">
        <f>'リーグ戦申込書31～50名'!T34:V34</f>
        <v>・</v>
      </c>
      <c r="U34" s="1026"/>
      <c r="V34" s="1027"/>
      <c r="W34" s="62"/>
      <c r="AF34" s="67"/>
    </row>
    <row r="35" spans="1:32" s="65" customFormat="1" ht="15.75">
      <c r="A35" s="446" t="str">
        <f>'リーグ戦申込書31～50名'!A35</f>
        <v>19</v>
      </c>
      <c r="B35" s="81">
        <v>23</v>
      </c>
      <c r="C35" s="1033" t="str">
        <f>'リーグ戦申込書31～50名'!C35:D35</f>
        <v/>
      </c>
      <c r="D35" s="1034"/>
      <c r="E35" s="1017" t="str">
        <f>'リーグ戦申込書31～50名'!E35:F35</f>
        <v/>
      </c>
      <c r="F35" s="1019"/>
      <c r="G35" s="463" t="str">
        <f>'リーグ戦申込書31～50名'!G35</f>
        <v/>
      </c>
      <c r="H35" s="1017" t="str">
        <f>'リーグ戦申込書31～50名'!H35:J35</f>
        <v/>
      </c>
      <c r="I35" s="1018"/>
      <c r="J35" s="1019"/>
      <c r="K35" s="1017" t="str">
        <f>'リーグ戦申込書31～50名'!K35:M35</f>
        <v/>
      </c>
      <c r="L35" s="1018"/>
      <c r="M35" s="1019"/>
      <c r="N35" s="1204" t="str">
        <f>'リーグ戦申込書31～50名'!N35:O35</f>
        <v/>
      </c>
      <c r="O35" s="1205"/>
      <c r="P35" s="1022" t="str">
        <f>'リーグ戦申込書31～50名'!P35:R35</f>
        <v/>
      </c>
      <c r="Q35" s="1023"/>
      <c r="R35" s="1024"/>
      <c r="S35" s="317" t="str">
        <f>'リーグ戦申込書31～50名'!S35</f>
        <v/>
      </c>
      <c r="T35" s="1025" t="str">
        <f>'リーグ戦申込書31～50名'!T35:V35</f>
        <v>・</v>
      </c>
      <c r="U35" s="1026"/>
      <c r="V35" s="1027"/>
      <c r="W35" s="62"/>
      <c r="AF35" s="67"/>
    </row>
    <row r="36" spans="1:32" s="65" customFormat="1" ht="15.75">
      <c r="A36" s="446" t="str">
        <f>'リーグ戦申込書31～50名'!A36</f>
        <v>22</v>
      </c>
      <c r="B36" s="81">
        <v>24</v>
      </c>
      <c r="C36" s="1033" t="str">
        <f>'リーグ戦申込書31～50名'!C36:D36</f>
        <v/>
      </c>
      <c r="D36" s="1034"/>
      <c r="E36" s="1017" t="str">
        <f>'リーグ戦申込書31～50名'!E36:F36</f>
        <v/>
      </c>
      <c r="F36" s="1019"/>
      <c r="G36" s="464" t="str">
        <f>'リーグ戦申込書31～50名'!G36</f>
        <v/>
      </c>
      <c r="H36" s="1017" t="str">
        <f>'リーグ戦申込書31～50名'!H36:J36</f>
        <v/>
      </c>
      <c r="I36" s="1018"/>
      <c r="J36" s="1019"/>
      <c r="K36" s="1017" t="str">
        <f>'リーグ戦申込書31～50名'!K36:M36</f>
        <v/>
      </c>
      <c r="L36" s="1018"/>
      <c r="M36" s="1019"/>
      <c r="N36" s="1204" t="str">
        <f>'リーグ戦申込書31～50名'!N36:O36</f>
        <v/>
      </c>
      <c r="O36" s="1205"/>
      <c r="P36" s="1022" t="str">
        <f>'リーグ戦申込書31～50名'!P36:R36</f>
        <v/>
      </c>
      <c r="Q36" s="1023"/>
      <c r="R36" s="1024"/>
      <c r="S36" s="317" t="str">
        <f>'リーグ戦申込書31～50名'!S36</f>
        <v/>
      </c>
      <c r="T36" s="1025" t="str">
        <f>'リーグ戦申込書31～50名'!T36:V36</f>
        <v>・</v>
      </c>
      <c r="U36" s="1026"/>
      <c r="V36" s="1027"/>
      <c r="W36" s="62"/>
      <c r="AF36" s="67"/>
    </row>
    <row r="37" spans="1:32" s="65" customFormat="1" ht="15.75">
      <c r="A37" s="446" t="str">
        <f>'リーグ戦申込書31～50名'!A37</f>
        <v>05</v>
      </c>
      <c r="B37" s="81">
        <v>25</v>
      </c>
      <c r="C37" s="1033" t="str">
        <f>'リーグ戦申込書31～50名'!C37:D37</f>
        <v/>
      </c>
      <c r="D37" s="1034"/>
      <c r="E37" s="1017" t="str">
        <f>'リーグ戦申込書31～50名'!E37:F37</f>
        <v/>
      </c>
      <c r="F37" s="1019"/>
      <c r="G37" s="463" t="str">
        <f>'リーグ戦申込書31～50名'!G37</f>
        <v/>
      </c>
      <c r="H37" s="1017" t="str">
        <f>'リーグ戦申込書31～50名'!H37:J37</f>
        <v/>
      </c>
      <c r="I37" s="1018"/>
      <c r="J37" s="1019"/>
      <c r="K37" s="1017" t="str">
        <f>'リーグ戦申込書31～50名'!K37:M37</f>
        <v/>
      </c>
      <c r="L37" s="1018"/>
      <c r="M37" s="1019"/>
      <c r="N37" s="1204" t="str">
        <f>'リーグ戦申込書31～50名'!N37:O37</f>
        <v/>
      </c>
      <c r="O37" s="1205"/>
      <c r="P37" s="1022" t="str">
        <f>'リーグ戦申込書31～50名'!P37:R37</f>
        <v/>
      </c>
      <c r="Q37" s="1023"/>
      <c r="R37" s="1024"/>
      <c r="S37" s="317" t="str">
        <f>'リーグ戦申込書31～50名'!S37</f>
        <v/>
      </c>
      <c r="T37" s="1025" t="str">
        <f>'リーグ戦申込書31～50名'!T37:V37</f>
        <v>・</v>
      </c>
      <c r="U37" s="1026"/>
      <c r="V37" s="1027"/>
      <c r="W37" s="62"/>
      <c r="AF37" s="67"/>
    </row>
    <row r="38" spans="1:32" s="65" customFormat="1" ht="15.75">
      <c r="A38" s="446" t="str">
        <f>'リーグ戦申込書31～50名'!A38</f>
        <v>01</v>
      </c>
      <c r="B38" s="81">
        <v>26</v>
      </c>
      <c r="C38" s="1033" t="str">
        <f>'リーグ戦申込書31～50名'!C38:D38</f>
        <v>1</v>
      </c>
      <c r="D38" s="1034"/>
      <c r="E38" s="1017" t="str">
        <f>'リーグ戦申込書31～50名'!E38:F38</f>
        <v/>
      </c>
      <c r="F38" s="1019"/>
      <c r="G38" s="463" t="str">
        <f>'リーグ戦申込書31～50名'!G38</f>
        <v/>
      </c>
      <c r="H38" s="1017" t="str">
        <f>'リーグ戦申込書31～50名'!H38:J38</f>
        <v/>
      </c>
      <c r="I38" s="1018"/>
      <c r="J38" s="1019"/>
      <c r="K38" s="1017" t="str">
        <f>'リーグ戦申込書31～50名'!K38:M38</f>
        <v/>
      </c>
      <c r="L38" s="1018"/>
      <c r="M38" s="1019"/>
      <c r="N38" s="1204" t="str">
        <f>'リーグ戦申込書31～50名'!N38:O38</f>
        <v/>
      </c>
      <c r="O38" s="1205"/>
      <c r="P38" s="1022" t="str">
        <f>'リーグ戦申込書31～50名'!P38:R38</f>
        <v/>
      </c>
      <c r="Q38" s="1023"/>
      <c r="R38" s="1024"/>
      <c r="S38" s="317" t="str">
        <f>'リーグ戦申込書31～50名'!S38</f>
        <v/>
      </c>
      <c r="T38" s="1025" t="str">
        <f>'リーグ戦申込書31～50名'!T38:V38</f>
        <v>・</v>
      </c>
      <c r="U38" s="1026"/>
      <c r="V38" s="1027"/>
      <c r="W38" s="62"/>
      <c r="AF38" s="67"/>
    </row>
    <row r="39" spans="1:32" s="65" customFormat="1" ht="15.75">
      <c r="A39" s="446" t="str">
        <f>'リーグ戦申込書31～50名'!A39</f>
        <v>21</v>
      </c>
      <c r="B39" s="81">
        <v>27</v>
      </c>
      <c r="C39" s="1033" t="str">
        <f>'リーグ戦申込書31～50名'!C39:D39</f>
        <v/>
      </c>
      <c r="D39" s="1034"/>
      <c r="E39" s="1017" t="str">
        <f>'リーグ戦申込書31～50名'!E39:F39</f>
        <v/>
      </c>
      <c r="F39" s="1019"/>
      <c r="G39" s="463" t="str">
        <f>'リーグ戦申込書31～50名'!G39</f>
        <v/>
      </c>
      <c r="H39" s="1017" t="str">
        <f>'リーグ戦申込書31～50名'!H39:J39</f>
        <v/>
      </c>
      <c r="I39" s="1018"/>
      <c r="J39" s="1019"/>
      <c r="K39" s="1017" t="str">
        <f>'リーグ戦申込書31～50名'!K39:M39</f>
        <v/>
      </c>
      <c r="L39" s="1018"/>
      <c r="M39" s="1019"/>
      <c r="N39" s="1204" t="str">
        <f>'リーグ戦申込書31～50名'!N39:O39</f>
        <v/>
      </c>
      <c r="O39" s="1205"/>
      <c r="P39" s="1022" t="str">
        <f>'リーグ戦申込書31～50名'!P39:R39</f>
        <v/>
      </c>
      <c r="Q39" s="1023"/>
      <c r="R39" s="1024"/>
      <c r="S39" s="317" t="str">
        <f>'リーグ戦申込書31～50名'!S39</f>
        <v/>
      </c>
      <c r="T39" s="1025" t="str">
        <f>'リーグ戦申込書31～50名'!T39:V39</f>
        <v>・</v>
      </c>
      <c r="U39" s="1026"/>
      <c r="V39" s="1027"/>
      <c r="W39" s="62"/>
      <c r="AF39" s="67"/>
    </row>
    <row r="40" spans="1:32" s="65" customFormat="1" ht="15.75">
      <c r="A40" s="446" t="str">
        <f>'リーグ戦申込書31～50名'!A40</f>
        <v>15</v>
      </c>
      <c r="B40" s="81">
        <v>28</v>
      </c>
      <c r="C40" s="1033" t="str">
        <f>'リーグ戦申込書31～50名'!C40:D40</f>
        <v/>
      </c>
      <c r="D40" s="1034"/>
      <c r="E40" s="1017" t="str">
        <f>'リーグ戦申込書31～50名'!E40:F40</f>
        <v/>
      </c>
      <c r="F40" s="1019"/>
      <c r="G40" s="463" t="str">
        <f>'リーグ戦申込書31～50名'!G40</f>
        <v/>
      </c>
      <c r="H40" s="1017" t="str">
        <f>'リーグ戦申込書31～50名'!H40:J40</f>
        <v/>
      </c>
      <c r="I40" s="1018"/>
      <c r="J40" s="1019"/>
      <c r="K40" s="1017" t="str">
        <f>'リーグ戦申込書31～50名'!K40:M40</f>
        <v/>
      </c>
      <c r="L40" s="1018"/>
      <c r="M40" s="1019"/>
      <c r="N40" s="1204" t="str">
        <f>'リーグ戦申込書31～50名'!N40:O40</f>
        <v/>
      </c>
      <c r="O40" s="1205"/>
      <c r="P40" s="1022" t="str">
        <f>'リーグ戦申込書31～50名'!P40:R40</f>
        <v/>
      </c>
      <c r="Q40" s="1023"/>
      <c r="R40" s="1024"/>
      <c r="S40" s="317" t="str">
        <f>'リーグ戦申込書31～50名'!S40</f>
        <v/>
      </c>
      <c r="T40" s="1025" t="str">
        <f>'リーグ戦申込書31～50名'!T40:V40</f>
        <v>・</v>
      </c>
      <c r="U40" s="1026"/>
      <c r="V40" s="1027"/>
      <c r="W40" s="62"/>
      <c r="AF40" s="67"/>
    </row>
    <row r="41" spans="1:32" s="65" customFormat="1" ht="15.75">
      <c r="A41" s="446">
        <f>'リーグ戦申込書31～50名'!A41</f>
        <v>0</v>
      </c>
      <c r="B41" s="81">
        <v>29</v>
      </c>
      <c r="C41" s="1033" t="str">
        <f>'リーグ戦申込書31～50名'!C41:D41</f>
        <v/>
      </c>
      <c r="D41" s="1034"/>
      <c r="E41" s="1017" t="str">
        <f>'リーグ戦申込書31～50名'!E41:F41</f>
        <v/>
      </c>
      <c r="F41" s="1019"/>
      <c r="G41" s="463" t="str">
        <f>'リーグ戦申込書31～50名'!G41</f>
        <v/>
      </c>
      <c r="H41" s="1017" t="str">
        <f>'リーグ戦申込書31～50名'!H41:J41</f>
        <v/>
      </c>
      <c r="I41" s="1018"/>
      <c r="J41" s="1019"/>
      <c r="K41" s="1017" t="str">
        <f>'リーグ戦申込書31～50名'!K41:M41</f>
        <v/>
      </c>
      <c r="L41" s="1018"/>
      <c r="M41" s="1019"/>
      <c r="N41" s="1204" t="str">
        <f>'リーグ戦申込書31～50名'!N41:O41</f>
        <v/>
      </c>
      <c r="O41" s="1205"/>
      <c r="P41" s="1022" t="str">
        <f>'リーグ戦申込書31～50名'!P41:R41</f>
        <v/>
      </c>
      <c r="Q41" s="1023"/>
      <c r="R41" s="1024"/>
      <c r="S41" s="317" t="str">
        <f>'リーグ戦申込書31～50名'!S41</f>
        <v/>
      </c>
      <c r="T41" s="1025" t="str">
        <f>'リーグ戦申込書31～50名'!T41:V41</f>
        <v/>
      </c>
      <c r="U41" s="1026"/>
      <c r="V41" s="1027"/>
      <c r="W41" s="62"/>
      <c r="AF41" s="67"/>
    </row>
    <row r="42" spans="1:32" s="65" customFormat="1" ht="15.75">
      <c r="A42" s="446">
        <f>'リーグ戦申込書31～50名'!A42</f>
        <v>0</v>
      </c>
      <c r="B42" s="81">
        <v>30</v>
      </c>
      <c r="C42" s="1033" t="str">
        <f>'リーグ戦申込書31～50名'!C42:D42</f>
        <v/>
      </c>
      <c r="D42" s="1034"/>
      <c r="E42" s="1017" t="str">
        <f>'リーグ戦申込書31～50名'!E42:F42</f>
        <v/>
      </c>
      <c r="F42" s="1019"/>
      <c r="G42" s="463" t="str">
        <f>'リーグ戦申込書31～50名'!G42</f>
        <v/>
      </c>
      <c r="H42" s="1017" t="str">
        <f>'リーグ戦申込書31～50名'!H42:J42</f>
        <v/>
      </c>
      <c r="I42" s="1018"/>
      <c r="J42" s="1019"/>
      <c r="K42" s="1017" t="str">
        <f>'リーグ戦申込書31～50名'!K42:M42</f>
        <v/>
      </c>
      <c r="L42" s="1018"/>
      <c r="M42" s="1019"/>
      <c r="N42" s="1204" t="str">
        <f>'リーグ戦申込書31～50名'!N42:O42</f>
        <v/>
      </c>
      <c r="O42" s="1205"/>
      <c r="P42" s="1022" t="str">
        <f>'リーグ戦申込書31～50名'!P42:R42</f>
        <v/>
      </c>
      <c r="Q42" s="1023"/>
      <c r="R42" s="1024"/>
      <c r="S42" s="317" t="str">
        <f>'リーグ戦申込書31～50名'!S42</f>
        <v/>
      </c>
      <c r="T42" s="1025" t="str">
        <f>'リーグ戦申込書31～50名'!T42:V42</f>
        <v/>
      </c>
      <c r="U42" s="1026"/>
      <c r="V42" s="1027"/>
      <c r="W42" s="62"/>
      <c r="AF42" s="67"/>
    </row>
    <row r="43" spans="1:32" s="65" customFormat="1" ht="15.75">
      <c r="A43" s="446">
        <f>'リーグ戦申込書31～50名'!A43</f>
        <v>0</v>
      </c>
      <c r="B43" s="81">
        <v>31</v>
      </c>
      <c r="C43" s="1033" t="str">
        <f>'リーグ戦申込書31～50名'!C43:D43</f>
        <v/>
      </c>
      <c r="D43" s="1034"/>
      <c r="E43" s="1017" t="str">
        <f>'リーグ戦申込書31～50名'!E43:F43</f>
        <v/>
      </c>
      <c r="F43" s="1019"/>
      <c r="G43" s="463" t="str">
        <f>'リーグ戦申込書31～50名'!G43</f>
        <v/>
      </c>
      <c r="H43" s="1017" t="str">
        <f>'リーグ戦申込書31～50名'!H43:J43</f>
        <v/>
      </c>
      <c r="I43" s="1018"/>
      <c r="J43" s="1019"/>
      <c r="K43" s="1017" t="str">
        <f>'リーグ戦申込書31～50名'!K43:M43</f>
        <v/>
      </c>
      <c r="L43" s="1018"/>
      <c r="M43" s="1019"/>
      <c r="N43" s="1204" t="str">
        <f>'リーグ戦申込書31～50名'!N43:O43</f>
        <v/>
      </c>
      <c r="O43" s="1205"/>
      <c r="P43" s="1022" t="str">
        <f>'リーグ戦申込書31～50名'!P43:R43</f>
        <v/>
      </c>
      <c r="Q43" s="1023"/>
      <c r="R43" s="1024"/>
      <c r="S43" s="317" t="str">
        <f>'リーグ戦申込書31～50名'!S43</f>
        <v/>
      </c>
      <c r="T43" s="1025" t="str">
        <f>'リーグ戦申込書31～50名'!T43:V43</f>
        <v/>
      </c>
      <c r="U43" s="1026"/>
      <c r="V43" s="1027"/>
      <c r="W43" s="62"/>
      <c r="AF43" s="67"/>
    </row>
    <row r="44" spans="1:32" s="65" customFormat="1" ht="15.75">
      <c r="A44" s="446">
        <f>'リーグ戦申込書31～50名'!A44</f>
        <v>0</v>
      </c>
      <c r="B44" s="81">
        <v>32</v>
      </c>
      <c r="C44" s="1033" t="str">
        <f>'リーグ戦申込書31～50名'!C44:D44</f>
        <v/>
      </c>
      <c r="D44" s="1034"/>
      <c r="E44" s="1017" t="str">
        <f>'リーグ戦申込書31～50名'!E44:F44</f>
        <v/>
      </c>
      <c r="F44" s="1019"/>
      <c r="G44" s="463" t="str">
        <f>'リーグ戦申込書31～50名'!G44</f>
        <v/>
      </c>
      <c r="H44" s="1017" t="str">
        <f>'リーグ戦申込書31～50名'!H44:J44</f>
        <v/>
      </c>
      <c r="I44" s="1018"/>
      <c r="J44" s="1019"/>
      <c r="K44" s="1017" t="str">
        <f>'リーグ戦申込書31～50名'!K44:M44</f>
        <v/>
      </c>
      <c r="L44" s="1018"/>
      <c r="M44" s="1019"/>
      <c r="N44" s="1204" t="str">
        <f>'リーグ戦申込書31～50名'!N44:O44</f>
        <v/>
      </c>
      <c r="O44" s="1205"/>
      <c r="P44" s="1022" t="str">
        <f>'リーグ戦申込書31～50名'!P44:R44</f>
        <v/>
      </c>
      <c r="Q44" s="1023"/>
      <c r="R44" s="1024"/>
      <c r="S44" s="317" t="str">
        <f>'リーグ戦申込書31～50名'!S44</f>
        <v/>
      </c>
      <c r="T44" s="1025" t="str">
        <f>'リーグ戦申込書31～50名'!T44:V44</f>
        <v/>
      </c>
      <c r="U44" s="1026"/>
      <c r="V44" s="1027"/>
      <c r="W44" s="64"/>
      <c r="AF44" s="67"/>
    </row>
    <row r="45" spans="1:32" s="65" customFormat="1" ht="15.75">
      <c r="A45" s="446">
        <f>'リーグ戦申込書31～50名'!A45</f>
        <v>0</v>
      </c>
      <c r="B45" s="81">
        <v>33</v>
      </c>
      <c r="C45" s="1033" t="str">
        <f>'リーグ戦申込書31～50名'!C45:D45</f>
        <v/>
      </c>
      <c r="D45" s="1034"/>
      <c r="E45" s="1017" t="str">
        <f>'リーグ戦申込書31～50名'!E45:F45</f>
        <v/>
      </c>
      <c r="F45" s="1019"/>
      <c r="G45" s="463" t="str">
        <f>'リーグ戦申込書31～50名'!G45</f>
        <v/>
      </c>
      <c r="H45" s="1017" t="str">
        <f>'リーグ戦申込書31～50名'!H45:J45</f>
        <v/>
      </c>
      <c r="I45" s="1018"/>
      <c r="J45" s="1019"/>
      <c r="K45" s="1017" t="str">
        <f>'リーグ戦申込書31～50名'!K45:M45</f>
        <v/>
      </c>
      <c r="L45" s="1018"/>
      <c r="M45" s="1019"/>
      <c r="N45" s="1204" t="str">
        <f>'リーグ戦申込書31～50名'!N45:O45</f>
        <v/>
      </c>
      <c r="O45" s="1205"/>
      <c r="P45" s="1022" t="str">
        <f>'リーグ戦申込書31～50名'!P45:R45</f>
        <v/>
      </c>
      <c r="Q45" s="1023"/>
      <c r="R45" s="1024"/>
      <c r="S45" s="317" t="str">
        <f>'リーグ戦申込書31～50名'!S45</f>
        <v/>
      </c>
      <c r="T45" s="1025" t="str">
        <f>'リーグ戦申込書31～50名'!T45:V45</f>
        <v/>
      </c>
      <c r="U45" s="1026"/>
      <c r="V45" s="1027"/>
      <c r="W45" s="64"/>
      <c r="AF45" s="67"/>
    </row>
    <row r="46" spans="1:32" s="65" customFormat="1" ht="15.75">
      <c r="A46" s="446">
        <f>'リーグ戦申込書31～50名'!A46</f>
        <v>0</v>
      </c>
      <c r="B46" s="81">
        <v>34</v>
      </c>
      <c r="C46" s="1033" t="str">
        <f>'リーグ戦申込書31～50名'!C46:D46</f>
        <v/>
      </c>
      <c r="D46" s="1034"/>
      <c r="E46" s="1017" t="str">
        <f>'リーグ戦申込書31～50名'!E46:F46</f>
        <v/>
      </c>
      <c r="F46" s="1019"/>
      <c r="G46" s="464" t="str">
        <f>'リーグ戦申込書31～50名'!G46</f>
        <v/>
      </c>
      <c r="H46" s="1017" t="str">
        <f>'リーグ戦申込書31～50名'!H46:J46</f>
        <v/>
      </c>
      <c r="I46" s="1018"/>
      <c r="J46" s="1019"/>
      <c r="K46" s="1017" t="str">
        <f>'リーグ戦申込書31～50名'!K46:M46</f>
        <v/>
      </c>
      <c r="L46" s="1018"/>
      <c r="M46" s="1019"/>
      <c r="N46" s="1204" t="str">
        <f>'リーグ戦申込書31～50名'!N46:O46</f>
        <v/>
      </c>
      <c r="O46" s="1205"/>
      <c r="P46" s="1022" t="str">
        <f>'リーグ戦申込書31～50名'!P46:R46</f>
        <v/>
      </c>
      <c r="Q46" s="1023"/>
      <c r="R46" s="1024"/>
      <c r="S46" s="317" t="str">
        <f>'リーグ戦申込書31～50名'!S46</f>
        <v/>
      </c>
      <c r="T46" s="1025" t="str">
        <f>'リーグ戦申込書31～50名'!T46:V46</f>
        <v/>
      </c>
      <c r="U46" s="1026"/>
      <c r="V46" s="1027"/>
      <c r="W46" s="64"/>
      <c r="AF46" s="67"/>
    </row>
    <row r="47" spans="1:32" s="65" customFormat="1" ht="15.75">
      <c r="A47" s="446">
        <f>'リーグ戦申込書31～50名'!A47</f>
        <v>0</v>
      </c>
      <c r="B47" s="81">
        <v>35</v>
      </c>
      <c r="C47" s="1033" t="str">
        <f>'リーグ戦申込書31～50名'!C47:D47</f>
        <v/>
      </c>
      <c r="D47" s="1034"/>
      <c r="E47" s="1017" t="str">
        <f>'リーグ戦申込書31～50名'!E47:F47</f>
        <v/>
      </c>
      <c r="F47" s="1019"/>
      <c r="G47" s="463" t="str">
        <f>'リーグ戦申込書31～50名'!G47</f>
        <v/>
      </c>
      <c r="H47" s="1017" t="str">
        <f>'リーグ戦申込書31～50名'!H47:J47</f>
        <v/>
      </c>
      <c r="I47" s="1018"/>
      <c r="J47" s="1019"/>
      <c r="K47" s="1017" t="str">
        <f>'リーグ戦申込書31～50名'!K47:M47</f>
        <v/>
      </c>
      <c r="L47" s="1018"/>
      <c r="M47" s="1019"/>
      <c r="N47" s="1204" t="str">
        <f>'リーグ戦申込書31～50名'!N47:O47</f>
        <v/>
      </c>
      <c r="O47" s="1205"/>
      <c r="P47" s="1022" t="str">
        <f>'リーグ戦申込書31～50名'!P47:R47</f>
        <v/>
      </c>
      <c r="Q47" s="1023"/>
      <c r="R47" s="1024"/>
      <c r="S47" s="317" t="str">
        <f>'リーグ戦申込書31～50名'!S47</f>
        <v/>
      </c>
      <c r="T47" s="1025" t="str">
        <f>'リーグ戦申込書31～50名'!T47:V47</f>
        <v/>
      </c>
      <c r="U47" s="1026"/>
      <c r="V47" s="1027"/>
      <c r="W47" s="64"/>
      <c r="AF47" s="67"/>
    </row>
    <row r="48" spans="1:32" s="65" customFormat="1" ht="15.75">
      <c r="A48" s="446">
        <f>'リーグ戦申込書31～50名'!A48</f>
        <v>0</v>
      </c>
      <c r="B48" s="81">
        <v>36</v>
      </c>
      <c r="C48" s="1033" t="str">
        <f>'リーグ戦申込書31～50名'!C48:D48</f>
        <v/>
      </c>
      <c r="D48" s="1034"/>
      <c r="E48" s="1017" t="str">
        <f>'リーグ戦申込書31～50名'!E48:F48</f>
        <v/>
      </c>
      <c r="F48" s="1019"/>
      <c r="G48" s="463" t="str">
        <f>'リーグ戦申込書31～50名'!G48</f>
        <v/>
      </c>
      <c r="H48" s="1017" t="str">
        <f>'リーグ戦申込書31～50名'!H48:J48</f>
        <v/>
      </c>
      <c r="I48" s="1018"/>
      <c r="J48" s="1019"/>
      <c r="K48" s="1017" t="str">
        <f>'リーグ戦申込書31～50名'!K48:M48</f>
        <v/>
      </c>
      <c r="L48" s="1018"/>
      <c r="M48" s="1019"/>
      <c r="N48" s="1204" t="str">
        <f>'リーグ戦申込書31～50名'!N48:O48</f>
        <v/>
      </c>
      <c r="O48" s="1205"/>
      <c r="P48" s="1022" t="str">
        <f>'リーグ戦申込書31～50名'!P48:R48</f>
        <v/>
      </c>
      <c r="Q48" s="1023"/>
      <c r="R48" s="1024"/>
      <c r="S48" s="317" t="str">
        <f>'リーグ戦申込書31～50名'!S48</f>
        <v/>
      </c>
      <c r="T48" s="1025" t="str">
        <f>'リーグ戦申込書31～50名'!T48:V48</f>
        <v/>
      </c>
      <c r="U48" s="1026"/>
      <c r="V48" s="1027"/>
      <c r="W48" s="64"/>
      <c r="AF48" s="67"/>
    </row>
    <row r="49" spans="1:32" s="65" customFormat="1" ht="15.75">
      <c r="A49" s="446">
        <f>'リーグ戦申込書31～50名'!A49</f>
        <v>0</v>
      </c>
      <c r="B49" s="81">
        <v>37</v>
      </c>
      <c r="C49" s="1033" t="str">
        <f>'リーグ戦申込書31～50名'!C49:D49</f>
        <v/>
      </c>
      <c r="D49" s="1034"/>
      <c r="E49" s="1017" t="str">
        <f>'リーグ戦申込書31～50名'!E49:F49</f>
        <v/>
      </c>
      <c r="F49" s="1019"/>
      <c r="G49" s="463" t="str">
        <f>'リーグ戦申込書31～50名'!G49</f>
        <v/>
      </c>
      <c r="H49" s="1017" t="str">
        <f>'リーグ戦申込書31～50名'!H49:J49</f>
        <v/>
      </c>
      <c r="I49" s="1018"/>
      <c r="J49" s="1019"/>
      <c r="K49" s="1017" t="str">
        <f>'リーグ戦申込書31～50名'!K49:M49</f>
        <v/>
      </c>
      <c r="L49" s="1018"/>
      <c r="M49" s="1019"/>
      <c r="N49" s="1204" t="str">
        <f>'リーグ戦申込書31～50名'!N49:O49</f>
        <v/>
      </c>
      <c r="O49" s="1205"/>
      <c r="P49" s="1022" t="str">
        <f>'リーグ戦申込書31～50名'!P49:R49</f>
        <v/>
      </c>
      <c r="Q49" s="1023"/>
      <c r="R49" s="1024"/>
      <c r="S49" s="317" t="str">
        <f>'リーグ戦申込書31～50名'!S49</f>
        <v/>
      </c>
      <c r="T49" s="1025" t="str">
        <f>'リーグ戦申込書31～50名'!T49:V49</f>
        <v/>
      </c>
      <c r="U49" s="1026"/>
      <c r="V49" s="1027"/>
      <c r="W49" s="64"/>
      <c r="AF49" s="67"/>
    </row>
    <row r="50" spans="1:32" s="65" customFormat="1" ht="15.75">
      <c r="A50" s="446">
        <f>'リーグ戦申込書31～50名'!A50</f>
        <v>0</v>
      </c>
      <c r="B50" s="81">
        <v>38</v>
      </c>
      <c r="C50" s="1033" t="str">
        <f>'リーグ戦申込書31～50名'!C50:D50</f>
        <v/>
      </c>
      <c r="D50" s="1034"/>
      <c r="E50" s="1017" t="str">
        <f>'リーグ戦申込書31～50名'!E50:F50</f>
        <v/>
      </c>
      <c r="F50" s="1019"/>
      <c r="G50" s="463" t="str">
        <f>'リーグ戦申込書31～50名'!G50</f>
        <v/>
      </c>
      <c r="H50" s="1017" t="str">
        <f>'リーグ戦申込書31～50名'!H50:J50</f>
        <v/>
      </c>
      <c r="I50" s="1018"/>
      <c r="J50" s="1019"/>
      <c r="K50" s="1017" t="str">
        <f>'リーグ戦申込書31～50名'!K50:M50</f>
        <v/>
      </c>
      <c r="L50" s="1018"/>
      <c r="M50" s="1019"/>
      <c r="N50" s="1204" t="str">
        <f>'リーグ戦申込書31～50名'!N50:O50</f>
        <v/>
      </c>
      <c r="O50" s="1205"/>
      <c r="P50" s="1022" t="str">
        <f>'リーグ戦申込書31～50名'!P50:R50</f>
        <v/>
      </c>
      <c r="Q50" s="1023"/>
      <c r="R50" s="1024"/>
      <c r="S50" s="317" t="str">
        <f>'リーグ戦申込書31～50名'!S50</f>
        <v/>
      </c>
      <c r="T50" s="1025" t="str">
        <f>'リーグ戦申込書31～50名'!T50:V50</f>
        <v/>
      </c>
      <c r="U50" s="1026"/>
      <c r="V50" s="1027"/>
      <c r="W50" s="64"/>
      <c r="AF50" s="67"/>
    </row>
    <row r="51" spans="1:32" s="65" customFormat="1" ht="15.75">
      <c r="A51" s="446">
        <f>'リーグ戦申込書31～50名'!A51</f>
        <v>0</v>
      </c>
      <c r="B51" s="81">
        <v>39</v>
      </c>
      <c r="C51" s="1033" t="str">
        <f>'リーグ戦申込書31～50名'!C51:D51</f>
        <v/>
      </c>
      <c r="D51" s="1034"/>
      <c r="E51" s="1017" t="str">
        <f>'リーグ戦申込書31～50名'!E51:F51</f>
        <v/>
      </c>
      <c r="F51" s="1019"/>
      <c r="G51" s="463" t="str">
        <f>'リーグ戦申込書31～50名'!G51</f>
        <v/>
      </c>
      <c r="H51" s="1017" t="str">
        <f>'リーグ戦申込書31～50名'!H51:J51</f>
        <v/>
      </c>
      <c r="I51" s="1018"/>
      <c r="J51" s="1019"/>
      <c r="K51" s="1017" t="str">
        <f>'リーグ戦申込書31～50名'!K51:M51</f>
        <v/>
      </c>
      <c r="L51" s="1018"/>
      <c r="M51" s="1019"/>
      <c r="N51" s="1204" t="str">
        <f>'リーグ戦申込書31～50名'!N51:O51</f>
        <v/>
      </c>
      <c r="O51" s="1205"/>
      <c r="P51" s="1022" t="str">
        <f>'リーグ戦申込書31～50名'!P51:R51</f>
        <v/>
      </c>
      <c r="Q51" s="1023"/>
      <c r="R51" s="1024"/>
      <c r="S51" s="317" t="str">
        <f>'リーグ戦申込書31～50名'!S51</f>
        <v/>
      </c>
      <c r="T51" s="1025" t="str">
        <f>'リーグ戦申込書31～50名'!T51:V51</f>
        <v/>
      </c>
      <c r="U51" s="1026"/>
      <c r="V51" s="1027"/>
      <c r="W51" s="64"/>
      <c r="AF51" s="67"/>
    </row>
    <row r="52" spans="1:32" s="65" customFormat="1" ht="15.75">
      <c r="A52" s="446">
        <f>'リーグ戦申込書31～50名'!A52</f>
        <v>0</v>
      </c>
      <c r="B52" s="81">
        <v>40</v>
      </c>
      <c r="C52" s="1033" t="str">
        <f>'リーグ戦申込書31～50名'!C52:D52</f>
        <v/>
      </c>
      <c r="D52" s="1034"/>
      <c r="E52" s="1017" t="str">
        <f>'リーグ戦申込書31～50名'!E52:F52</f>
        <v/>
      </c>
      <c r="F52" s="1019"/>
      <c r="G52" s="463" t="str">
        <f>'リーグ戦申込書31～50名'!G52</f>
        <v/>
      </c>
      <c r="H52" s="1017" t="str">
        <f>'リーグ戦申込書31～50名'!H52:J52</f>
        <v/>
      </c>
      <c r="I52" s="1018"/>
      <c r="J52" s="1019"/>
      <c r="K52" s="1017" t="str">
        <f>'リーグ戦申込書31～50名'!K52:M52</f>
        <v/>
      </c>
      <c r="L52" s="1018"/>
      <c r="M52" s="1019"/>
      <c r="N52" s="1204" t="str">
        <f>'リーグ戦申込書31～50名'!N52:O52</f>
        <v/>
      </c>
      <c r="O52" s="1205"/>
      <c r="P52" s="1022" t="str">
        <f>'リーグ戦申込書31～50名'!P52:R52</f>
        <v/>
      </c>
      <c r="Q52" s="1023"/>
      <c r="R52" s="1024"/>
      <c r="S52" s="317" t="str">
        <f>'リーグ戦申込書31～50名'!S52</f>
        <v/>
      </c>
      <c r="T52" s="1025" t="str">
        <f>'リーグ戦申込書31～50名'!T52:V52</f>
        <v/>
      </c>
      <c r="U52" s="1026"/>
      <c r="V52" s="1027"/>
      <c r="W52" s="64"/>
      <c r="AF52" s="67"/>
    </row>
    <row r="53" spans="1:32" s="65" customFormat="1" ht="15.75">
      <c r="A53" s="446">
        <f>'リーグ戦申込書31～50名'!A53</f>
        <v>0</v>
      </c>
      <c r="B53" s="81">
        <v>41</v>
      </c>
      <c r="C53" s="1033" t="str">
        <f>'リーグ戦申込書31～50名'!C53:D53</f>
        <v/>
      </c>
      <c r="D53" s="1034"/>
      <c r="E53" s="1017" t="str">
        <f>'リーグ戦申込書31～50名'!E53:F53</f>
        <v/>
      </c>
      <c r="F53" s="1019"/>
      <c r="G53" s="463" t="str">
        <f>'リーグ戦申込書31～50名'!G53</f>
        <v/>
      </c>
      <c r="H53" s="1017" t="str">
        <f>'リーグ戦申込書31～50名'!H53:J53</f>
        <v/>
      </c>
      <c r="I53" s="1018"/>
      <c r="J53" s="1019"/>
      <c r="K53" s="1017" t="str">
        <f>'リーグ戦申込書31～50名'!K53:M53</f>
        <v/>
      </c>
      <c r="L53" s="1018"/>
      <c r="M53" s="1019"/>
      <c r="N53" s="1204" t="str">
        <f>'リーグ戦申込書31～50名'!N53:O53</f>
        <v/>
      </c>
      <c r="O53" s="1205"/>
      <c r="P53" s="1022" t="str">
        <f>'リーグ戦申込書31～50名'!P53:R53</f>
        <v/>
      </c>
      <c r="Q53" s="1023"/>
      <c r="R53" s="1024"/>
      <c r="S53" s="317" t="str">
        <f>'リーグ戦申込書31～50名'!S53</f>
        <v/>
      </c>
      <c r="T53" s="1025" t="str">
        <f>'リーグ戦申込書31～50名'!T53:V53</f>
        <v/>
      </c>
      <c r="U53" s="1026"/>
      <c r="V53" s="1027"/>
      <c r="W53" s="64"/>
      <c r="AF53" s="67"/>
    </row>
    <row r="54" spans="1:32" s="65" customFormat="1" ht="15.75">
      <c r="A54" s="446">
        <f>'リーグ戦申込書31～50名'!A54</f>
        <v>0</v>
      </c>
      <c r="B54" s="81">
        <v>42</v>
      </c>
      <c r="C54" s="1033" t="str">
        <f>'リーグ戦申込書31～50名'!C54:D54</f>
        <v/>
      </c>
      <c r="D54" s="1034"/>
      <c r="E54" s="1017" t="str">
        <f>'リーグ戦申込書31～50名'!E54:F54</f>
        <v/>
      </c>
      <c r="F54" s="1019"/>
      <c r="G54" s="463" t="str">
        <f>'リーグ戦申込書31～50名'!G54</f>
        <v/>
      </c>
      <c r="H54" s="1017" t="str">
        <f>'リーグ戦申込書31～50名'!H54:J54</f>
        <v/>
      </c>
      <c r="I54" s="1018"/>
      <c r="J54" s="1019"/>
      <c r="K54" s="1017" t="str">
        <f>'リーグ戦申込書31～50名'!K54:M54</f>
        <v/>
      </c>
      <c r="L54" s="1018"/>
      <c r="M54" s="1019"/>
      <c r="N54" s="1204" t="str">
        <f>'リーグ戦申込書31～50名'!N54:O54</f>
        <v/>
      </c>
      <c r="O54" s="1205"/>
      <c r="P54" s="1022" t="str">
        <f>'リーグ戦申込書31～50名'!P54:R54</f>
        <v/>
      </c>
      <c r="Q54" s="1023"/>
      <c r="R54" s="1024"/>
      <c r="S54" s="317" t="str">
        <f>'リーグ戦申込書31～50名'!S54</f>
        <v/>
      </c>
      <c r="T54" s="1025" t="str">
        <f>'リーグ戦申込書31～50名'!T54:V54</f>
        <v/>
      </c>
      <c r="U54" s="1026"/>
      <c r="V54" s="1027"/>
      <c r="W54" s="64"/>
      <c r="AF54" s="67"/>
    </row>
    <row r="55" spans="1:32" s="65" customFormat="1" ht="15.75">
      <c r="A55" s="446">
        <f>'リーグ戦申込書31～50名'!A55</f>
        <v>0</v>
      </c>
      <c r="B55" s="81">
        <v>43</v>
      </c>
      <c r="C55" s="1033" t="str">
        <f>'リーグ戦申込書31～50名'!C55:D55</f>
        <v/>
      </c>
      <c r="D55" s="1034"/>
      <c r="E55" s="1017" t="str">
        <f>'リーグ戦申込書31～50名'!E55:F55</f>
        <v/>
      </c>
      <c r="F55" s="1019"/>
      <c r="G55" s="463" t="str">
        <f>'リーグ戦申込書31～50名'!G55</f>
        <v/>
      </c>
      <c r="H55" s="1017" t="str">
        <f>'リーグ戦申込書31～50名'!H55:J55</f>
        <v/>
      </c>
      <c r="I55" s="1018"/>
      <c r="J55" s="1019"/>
      <c r="K55" s="1017" t="str">
        <f>'リーグ戦申込書31～50名'!K55:M55</f>
        <v/>
      </c>
      <c r="L55" s="1018"/>
      <c r="M55" s="1019"/>
      <c r="N55" s="1204" t="str">
        <f>'リーグ戦申込書31～50名'!N55:O55</f>
        <v/>
      </c>
      <c r="O55" s="1205"/>
      <c r="P55" s="1022" t="str">
        <f>'リーグ戦申込書31～50名'!P55:R55</f>
        <v/>
      </c>
      <c r="Q55" s="1023"/>
      <c r="R55" s="1024"/>
      <c r="S55" s="317" t="str">
        <f>'リーグ戦申込書31～50名'!S55</f>
        <v/>
      </c>
      <c r="T55" s="1025" t="str">
        <f>'リーグ戦申込書31～50名'!T55:V55</f>
        <v/>
      </c>
      <c r="U55" s="1026"/>
      <c r="V55" s="1027"/>
      <c r="W55" s="64"/>
      <c r="AF55" s="67"/>
    </row>
    <row r="56" spans="1:32" s="65" customFormat="1" ht="15.75">
      <c r="A56" s="446">
        <f>'リーグ戦申込書31～50名'!A56</f>
        <v>0</v>
      </c>
      <c r="B56" s="81">
        <v>44</v>
      </c>
      <c r="C56" s="1033" t="str">
        <f>'リーグ戦申込書31～50名'!C56:D56</f>
        <v/>
      </c>
      <c r="D56" s="1034"/>
      <c r="E56" s="1017" t="str">
        <f>'リーグ戦申込書31～50名'!E56:F56</f>
        <v/>
      </c>
      <c r="F56" s="1019"/>
      <c r="G56" s="464" t="str">
        <f>'リーグ戦申込書31～50名'!G56</f>
        <v/>
      </c>
      <c r="H56" s="1017" t="str">
        <f>'リーグ戦申込書31～50名'!H56:J56</f>
        <v/>
      </c>
      <c r="I56" s="1018"/>
      <c r="J56" s="1019"/>
      <c r="K56" s="1017" t="str">
        <f>'リーグ戦申込書31～50名'!K56:M56</f>
        <v/>
      </c>
      <c r="L56" s="1018"/>
      <c r="M56" s="1019"/>
      <c r="N56" s="1204" t="str">
        <f>'リーグ戦申込書31～50名'!N56:O56</f>
        <v/>
      </c>
      <c r="O56" s="1205"/>
      <c r="P56" s="1022" t="str">
        <f>'リーグ戦申込書31～50名'!P56:R56</f>
        <v/>
      </c>
      <c r="Q56" s="1023"/>
      <c r="R56" s="1024"/>
      <c r="S56" s="317" t="str">
        <f>'リーグ戦申込書31～50名'!S56</f>
        <v/>
      </c>
      <c r="T56" s="1025" t="str">
        <f>'リーグ戦申込書31～50名'!T56:V56</f>
        <v/>
      </c>
      <c r="U56" s="1026"/>
      <c r="V56" s="1027"/>
      <c r="W56" s="64"/>
      <c r="AF56" s="67"/>
    </row>
    <row r="57" spans="1:32" s="65" customFormat="1" ht="15.75">
      <c r="A57" s="446">
        <f>'リーグ戦申込書31～50名'!A57</f>
        <v>0</v>
      </c>
      <c r="B57" s="81">
        <v>45</v>
      </c>
      <c r="C57" s="1033" t="str">
        <f>'リーグ戦申込書31～50名'!C57:D57</f>
        <v/>
      </c>
      <c r="D57" s="1034"/>
      <c r="E57" s="1017" t="str">
        <f>'リーグ戦申込書31～50名'!E57:F57</f>
        <v/>
      </c>
      <c r="F57" s="1019"/>
      <c r="G57" s="463" t="str">
        <f>'リーグ戦申込書31～50名'!G57</f>
        <v/>
      </c>
      <c r="H57" s="1017" t="str">
        <f>'リーグ戦申込書31～50名'!H57:J57</f>
        <v/>
      </c>
      <c r="I57" s="1018"/>
      <c r="J57" s="1019"/>
      <c r="K57" s="1017" t="str">
        <f>'リーグ戦申込書31～50名'!K57:M57</f>
        <v/>
      </c>
      <c r="L57" s="1018"/>
      <c r="M57" s="1019"/>
      <c r="N57" s="1204" t="str">
        <f>'リーグ戦申込書31～50名'!N57:O57</f>
        <v/>
      </c>
      <c r="O57" s="1205"/>
      <c r="P57" s="1022" t="str">
        <f>'リーグ戦申込書31～50名'!P57:R57</f>
        <v/>
      </c>
      <c r="Q57" s="1023"/>
      <c r="R57" s="1024"/>
      <c r="S57" s="317" t="str">
        <f>'リーグ戦申込書31～50名'!S57</f>
        <v/>
      </c>
      <c r="T57" s="1025" t="str">
        <f>'リーグ戦申込書31～50名'!T57:V57</f>
        <v/>
      </c>
      <c r="U57" s="1026"/>
      <c r="V57" s="1027"/>
      <c r="W57" s="64"/>
      <c r="AF57" s="67"/>
    </row>
    <row r="58" spans="1:32" s="65" customFormat="1" ht="15.75">
      <c r="A58" s="446">
        <f>'リーグ戦申込書31～50名'!A58</f>
        <v>0</v>
      </c>
      <c r="B58" s="81">
        <v>46</v>
      </c>
      <c r="C58" s="1033" t="str">
        <f>'リーグ戦申込書31～50名'!C58:D58</f>
        <v/>
      </c>
      <c r="D58" s="1034"/>
      <c r="E58" s="1017" t="str">
        <f>'リーグ戦申込書31～50名'!E58:F58</f>
        <v/>
      </c>
      <c r="F58" s="1019"/>
      <c r="G58" s="463" t="str">
        <f>'リーグ戦申込書31～50名'!G58</f>
        <v/>
      </c>
      <c r="H58" s="1017" t="str">
        <f>'リーグ戦申込書31～50名'!H58:J58</f>
        <v/>
      </c>
      <c r="I58" s="1018"/>
      <c r="J58" s="1019"/>
      <c r="K58" s="1017" t="str">
        <f>'リーグ戦申込書31～50名'!K58:M58</f>
        <v/>
      </c>
      <c r="L58" s="1018"/>
      <c r="M58" s="1019"/>
      <c r="N58" s="1204" t="str">
        <f>'リーグ戦申込書31～50名'!N58:O58</f>
        <v/>
      </c>
      <c r="O58" s="1205"/>
      <c r="P58" s="1022" t="str">
        <f>'リーグ戦申込書31～50名'!P58:R58</f>
        <v/>
      </c>
      <c r="Q58" s="1023"/>
      <c r="R58" s="1024"/>
      <c r="S58" s="317" t="str">
        <f>'リーグ戦申込書31～50名'!S58</f>
        <v/>
      </c>
      <c r="T58" s="1025" t="str">
        <f>'リーグ戦申込書31～50名'!T58:V58</f>
        <v/>
      </c>
      <c r="U58" s="1026"/>
      <c r="V58" s="1027"/>
      <c r="W58" s="64"/>
      <c r="AF58" s="67"/>
    </row>
    <row r="59" spans="1:32" s="65" customFormat="1" ht="15.75">
      <c r="A59" s="446">
        <f>'リーグ戦申込書31～50名'!A59</f>
        <v>0</v>
      </c>
      <c r="B59" s="81">
        <v>47</v>
      </c>
      <c r="C59" s="1033" t="str">
        <f>'リーグ戦申込書31～50名'!C59:D59</f>
        <v/>
      </c>
      <c r="D59" s="1034"/>
      <c r="E59" s="1017" t="str">
        <f>'リーグ戦申込書31～50名'!E59:F59</f>
        <v/>
      </c>
      <c r="F59" s="1019"/>
      <c r="G59" s="463" t="str">
        <f>'リーグ戦申込書31～50名'!G59</f>
        <v/>
      </c>
      <c r="H59" s="1017" t="str">
        <f>'リーグ戦申込書31～50名'!H59:J59</f>
        <v/>
      </c>
      <c r="I59" s="1018"/>
      <c r="J59" s="1019"/>
      <c r="K59" s="1017" t="str">
        <f>'リーグ戦申込書31～50名'!K59:M59</f>
        <v/>
      </c>
      <c r="L59" s="1018"/>
      <c r="M59" s="1019"/>
      <c r="N59" s="1204" t="str">
        <f>'リーグ戦申込書31～50名'!N59:O59</f>
        <v/>
      </c>
      <c r="O59" s="1205"/>
      <c r="P59" s="1022" t="str">
        <f>'リーグ戦申込書31～50名'!P59:R59</f>
        <v/>
      </c>
      <c r="Q59" s="1023"/>
      <c r="R59" s="1024"/>
      <c r="S59" s="317" t="str">
        <f>'リーグ戦申込書31～50名'!S59</f>
        <v/>
      </c>
      <c r="T59" s="1025" t="str">
        <f>'リーグ戦申込書31～50名'!T59:V59</f>
        <v/>
      </c>
      <c r="U59" s="1026"/>
      <c r="V59" s="1027"/>
      <c r="W59" s="64"/>
      <c r="AF59" s="67"/>
    </row>
    <row r="60" spans="1:32" s="65" customFormat="1" ht="15.75">
      <c r="A60" s="446">
        <f>'リーグ戦申込書31～50名'!A60</f>
        <v>0</v>
      </c>
      <c r="B60" s="81">
        <v>48</v>
      </c>
      <c r="C60" s="1033" t="str">
        <f>'リーグ戦申込書31～50名'!C60:D60</f>
        <v/>
      </c>
      <c r="D60" s="1034"/>
      <c r="E60" s="1017" t="str">
        <f>'リーグ戦申込書31～50名'!E60:F60</f>
        <v/>
      </c>
      <c r="F60" s="1019"/>
      <c r="G60" s="463" t="str">
        <f>'リーグ戦申込書31～50名'!G60</f>
        <v/>
      </c>
      <c r="H60" s="1017" t="str">
        <f>'リーグ戦申込書31～50名'!H60:J60</f>
        <v/>
      </c>
      <c r="I60" s="1018"/>
      <c r="J60" s="1019"/>
      <c r="K60" s="1017" t="str">
        <f>'リーグ戦申込書31～50名'!K60:M60</f>
        <v/>
      </c>
      <c r="L60" s="1018"/>
      <c r="M60" s="1019"/>
      <c r="N60" s="1204" t="str">
        <f>'リーグ戦申込書31～50名'!N60:O60</f>
        <v/>
      </c>
      <c r="O60" s="1205"/>
      <c r="P60" s="1022" t="str">
        <f>'リーグ戦申込書31～50名'!P60:R60</f>
        <v/>
      </c>
      <c r="Q60" s="1023"/>
      <c r="R60" s="1024"/>
      <c r="S60" s="317" t="str">
        <f>'リーグ戦申込書31～50名'!S60</f>
        <v/>
      </c>
      <c r="T60" s="1025" t="str">
        <f>'リーグ戦申込書31～50名'!T60:V60</f>
        <v/>
      </c>
      <c r="U60" s="1026"/>
      <c r="V60" s="1027"/>
      <c r="W60" s="64"/>
      <c r="AF60" s="67"/>
    </row>
    <row r="61" spans="1:32" s="65" customFormat="1" ht="15.75">
      <c r="A61" s="446">
        <f>'リーグ戦申込書31～50名'!A61</f>
        <v>0</v>
      </c>
      <c r="B61" s="81">
        <v>49</v>
      </c>
      <c r="C61" s="1033" t="str">
        <f>'リーグ戦申込書31～50名'!C61:D61</f>
        <v/>
      </c>
      <c r="D61" s="1034"/>
      <c r="E61" s="1017" t="str">
        <f>'リーグ戦申込書31～50名'!E61:F61</f>
        <v/>
      </c>
      <c r="F61" s="1019"/>
      <c r="G61" s="463" t="str">
        <f>'リーグ戦申込書31～50名'!G61</f>
        <v/>
      </c>
      <c r="H61" s="1017" t="str">
        <f>'リーグ戦申込書31～50名'!H61:J61</f>
        <v/>
      </c>
      <c r="I61" s="1018"/>
      <c r="J61" s="1019"/>
      <c r="K61" s="1017" t="str">
        <f>'リーグ戦申込書31～50名'!K61:M61</f>
        <v/>
      </c>
      <c r="L61" s="1018"/>
      <c r="M61" s="1019"/>
      <c r="N61" s="1204" t="str">
        <f>'リーグ戦申込書31～50名'!N61:O61</f>
        <v/>
      </c>
      <c r="O61" s="1205"/>
      <c r="P61" s="1022" t="str">
        <f>'リーグ戦申込書31～50名'!P61:R61</f>
        <v/>
      </c>
      <c r="Q61" s="1023"/>
      <c r="R61" s="1024"/>
      <c r="S61" s="317" t="str">
        <f>'リーグ戦申込書31～50名'!S61</f>
        <v/>
      </c>
      <c r="T61" s="1025" t="str">
        <f>'リーグ戦申込書31～50名'!T61:V61</f>
        <v/>
      </c>
      <c r="U61" s="1026"/>
      <c r="V61" s="1027"/>
      <c r="W61" s="64"/>
      <c r="AF61" s="67"/>
    </row>
    <row r="62" spans="1:32" s="65" customFormat="1" ht="15.75">
      <c r="A62" s="446">
        <f>'リーグ戦申込書31～50名'!A62</f>
        <v>0</v>
      </c>
      <c r="B62" s="82">
        <v>50</v>
      </c>
      <c r="C62" s="1029" t="str">
        <f>'リーグ戦申込書31～50名'!C62:D62</f>
        <v/>
      </c>
      <c r="D62" s="1030"/>
      <c r="E62" s="1031" t="str">
        <f>'リーグ戦申込書31～50名'!E62:F62</f>
        <v/>
      </c>
      <c r="F62" s="1032"/>
      <c r="G62" s="480" t="str">
        <f>'リーグ戦申込書31～50名'!G62</f>
        <v/>
      </c>
      <c r="H62" s="1031" t="str">
        <f>'リーグ戦申込書31～50名'!H62:J62</f>
        <v/>
      </c>
      <c r="I62" s="1042"/>
      <c r="J62" s="1032"/>
      <c r="K62" s="1031" t="str">
        <f>'リーグ戦申込書31～50名'!K62:M62</f>
        <v/>
      </c>
      <c r="L62" s="1042"/>
      <c r="M62" s="1032"/>
      <c r="N62" s="1206" t="str">
        <f>'リーグ戦申込書31～50名'!N62:O62</f>
        <v/>
      </c>
      <c r="O62" s="1207"/>
      <c r="P62" s="1045" t="str">
        <f>'リーグ戦申込書31～50名'!P62:R62</f>
        <v/>
      </c>
      <c r="Q62" s="1046"/>
      <c r="R62" s="1047"/>
      <c r="S62" s="481" t="str">
        <f>'リーグ戦申込書31～50名'!S62</f>
        <v/>
      </c>
      <c r="T62" s="1048" t="str">
        <f>'リーグ戦申込書31～50名'!T62:V62</f>
        <v/>
      </c>
      <c r="U62" s="1049"/>
      <c r="V62" s="1050"/>
      <c r="W62" s="64"/>
      <c r="AF62" s="67"/>
    </row>
    <row r="63" spans="1:32" s="65" customFormat="1" ht="15.75">
      <c r="B63" s="66"/>
      <c r="C63" s="66"/>
      <c r="D63" s="64"/>
      <c r="E63" s="64"/>
      <c r="F63" s="64"/>
      <c r="G63" s="64"/>
      <c r="H63" s="64"/>
      <c r="I63" s="64"/>
      <c r="J63" s="64"/>
      <c r="K63" s="64"/>
      <c r="L63" s="64"/>
      <c r="M63" s="64"/>
      <c r="N63" s="64"/>
      <c r="O63" s="64"/>
      <c r="P63" s="64"/>
      <c r="Q63" s="64"/>
      <c r="R63" s="64"/>
      <c r="S63" s="70"/>
      <c r="T63" s="70"/>
      <c r="U63" s="70"/>
      <c r="V63" s="70"/>
      <c r="W63" s="64"/>
    </row>
    <row r="64" spans="1:32" s="167" customFormat="1" ht="15" customHeight="1">
      <c r="A64" s="173"/>
      <c r="B64" s="129">
        <f>'リーグ戦申込書31～50名'!B64</f>
        <v>0</v>
      </c>
      <c r="D64" s="171"/>
      <c r="E64" s="166"/>
      <c r="F64" s="166"/>
      <c r="G64" s="166"/>
      <c r="H64" s="166"/>
      <c r="J64" s="168"/>
    </row>
    <row r="65" spans="1:23" s="167" customFormat="1" ht="6.75" customHeight="1">
      <c r="A65" s="166"/>
      <c r="B65" s="166"/>
      <c r="C65" s="166"/>
      <c r="D65" s="171"/>
      <c r="E65" s="166"/>
      <c r="F65" s="166"/>
      <c r="G65" s="166"/>
      <c r="H65" s="166"/>
      <c r="J65" s="168"/>
    </row>
    <row r="66" spans="1:23" s="167" customFormat="1" ht="20.25" customHeight="1">
      <c r="A66" s="173"/>
      <c r="B66" s="166" t="s">
        <v>558</v>
      </c>
      <c r="C66" s="173"/>
      <c r="D66" s="166"/>
      <c r="E66" s="166"/>
      <c r="F66" s="1349" t="str">
        <f>'リーグ戦申込書31～50名'!F66</f>
        <v>2026年度春季第〇回○○地区大学(女子)ソフトボールリーグ戦</v>
      </c>
      <c r="G66" s="1349"/>
      <c r="H66" s="1349"/>
      <c r="I66" s="1349"/>
      <c r="J66" s="1349"/>
      <c r="K66" s="1349"/>
      <c r="L66" s="1349"/>
      <c r="M66" s="1349"/>
      <c r="N66" s="1349"/>
      <c r="O66" s="1349"/>
      <c r="P66" s="1349"/>
      <c r="Q66" s="1349"/>
      <c r="R66" s="1349"/>
      <c r="S66" s="1349"/>
      <c r="T66" s="1349"/>
      <c r="U66" s="1349"/>
      <c r="V66" s="62"/>
      <c r="W66" s="176"/>
    </row>
    <row r="67" spans="1:23" s="167" customFormat="1" ht="15.75" customHeight="1">
      <c r="A67" s="166"/>
      <c r="B67" s="167" t="s">
        <v>559</v>
      </c>
      <c r="C67" s="166"/>
      <c r="D67" s="166"/>
      <c r="E67" s="166"/>
      <c r="F67" s="166"/>
      <c r="G67" s="166"/>
      <c r="H67" s="166"/>
      <c r="J67" s="168"/>
    </row>
    <row r="68" spans="1:23" s="167" customFormat="1" ht="15" customHeight="1">
      <c r="A68" s="166"/>
      <c r="B68" s="169"/>
      <c r="C68" s="170"/>
      <c r="D68" s="1350" t="str">
        <f>'リーグ戦申込書31～50名'!D68:H68</f>
        <v>2026年□□月□□日</v>
      </c>
      <c r="E68" s="1350"/>
      <c r="F68" s="1350"/>
      <c r="G68" s="1350"/>
      <c r="H68" s="1350"/>
      <c r="I68" s="1037">
        <f>'リーグ戦申込書31～50名'!I68</f>
        <v>0</v>
      </c>
      <c r="J68" s="1037"/>
      <c r="K68" s="1037"/>
      <c r="L68" s="1037"/>
      <c r="M68" s="1037"/>
      <c r="N68" s="1037"/>
      <c r="O68" s="1037"/>
      <c r="P68" s="1037"/>
      <c r="Q68" s="1037"/>
      <c r="R68" s="1037"/>
      <c r="S68" s="1037"/>
      <c r="T68" s="1037"/>
      <c r="U68" s="1037"/>
      <c r="V68" s="1037"/>
      <c r="W68" s="62"/>
    </row>
    <row r="69" spans="1:23" s="167" customFormat="1" ht="21.75" customHeight="1">
      <c r="A69" s="166"/>
      <c r="B69" s="166"/>
      <c r="C69" s="166"/>
      <c r="D69" s="170"/>
      <c r="E69" s="166"/>
      <c r="F69" s="166"/>
      <c r="G69" s="166"/>
      <c r="H69" s="166"/>
      <c r="J69" s="168"/>
    </row>
    <row r="70" spans="1:23" s="167" customFormat="1">
      <c r="B70" s="166" t="s">
        <v>557</v>
      </c>
      <c r="C70" s="166"/>
      <c r="D70" s="171"/>
      <c r="E70" s="166"/>
      <c r="F70" s="166"/>
      <c r="G70" s="166"/>
      <c r="H70" s="166"/>
      <c r="I70" s="166"/>
      <c r="J70" s="168"/>
    </row>
    <row r="71" spans="1:23" s="167" customFormat="1" ht="5.25" customHeight="1">
      <c r="A71" s="166"/>
      <c r="B71" s="166"/>
      <c r="C71" s="166"/>
      <c r="D71" s="171"/>
      <c r="E71" s="166"/>
      <c r="F71" s="166"/>
      <c r="G71" s="166"/>
      <c r="H71" s="166"/>
      <c r="I71" s="166"/>
      <c r="J71" s="168"/>
    </row>
    <row r="72" spans="1:23" s="167" customFormat="1">
      <c r="B72" s="166" t="s">
        <v>555</v>
      </c>
      <c r="C72" s="166"/>
      <c r="D72" s="171"/>
      <c r="E72" s="166"/>
      <c r="F72" s="166"/>
      <c r="G72" s="166"/>
      <c r="H72" s="166"/>
      <c r="I72" s="166"/>
      <c r="J72" s="168"/>
    </row>
    <row r="73" spans="1:23" s="167" customFormat="1" ht="5.25" customHeight="1">
      <c r="A73" s="166"/>
      <c r="B73" s="166"/>
      <c r="C73" s="166"/>
      <c r="D73" s="171"/>
      <c r="E73" s="166"/>
      <c r="F73" s="166"/>
      <c r="G73" s="166"/>
      <c r="H73" s="166"/>
      <c r="I73" s="166"/>
      <c r="J73" s="168"/>
    </row>
    <row r="74" spans="1:23" s="167" customFormat="1" ht="11.25" customHeight="1">
      <c r="A74" s="166"/>
      <c r="B74" s="166"/>
      <c r="C74" s="166"/>
      <c r="D74" s="171"/>
      <c r="E74" s="166"/>
      <c r="F74" s="166"/>
      <c r="G74" s="166"/>
      <c r="H74" s="166"/>
      <c r="I74" s="166"/>
      <c r="J74" s="168"/>
    </row>
    <row r="75" spans="1:23" s="167" customFormat="1">
      <c r="A75" s="174"/>
      <c r="B75" s="1347" t="s">
        <v>556</v>
      </c>
      <c r="C75" s="1347"/>
      <c r="D75" s="1347"/>
      <c r="E75" s="1347"/>
      <c r="F75" s="1347"/>
      <c r="G75" s="1039">
        <f>'リーグ戦申込書31～50名'!G75</f>
        <v>0</v>
      </c>
      <c r="H75" s="1039"/>
      <c r="I75" s="1039"/>
      <c r="J75" s="1039"/>
      <c r="K75" s="1039"/>
      <c r="L75" s="1040">
        <f>'リーグ戦申込書31～50名'!L75</f>
        <v>0</v>
      </c>
      <c r="M75" s="1040"/>
      <c r="N75" s="1040"/>
      <c r="O75" s="1040"/>
      <c r="P75" s="1040"/>
      <c r="Q75" s="1040"/>
      <c r="R75" s="1040"/>
      <c r="S75" s="1040"/>
      <c r="T75" s="1040"/>
      <c r="U75" s="1040"/>
      <c r="V75" s="1040"/>
    </row>
    <row r="76" spans="1:23" s="167" customFormat="1">
      <c r="A76" s="177"/>
      <c r="B76" s="273"/>
      <c r="C76" s="273"/>
      <c r="D76" s="267"/>
      <c r="E76" s="267"/>
      <c r="F76" s="273"/>
      <c r="G76" s="267"/>
      <c r="H76" s="1041"/>
      <c r="I76" s="1041"/>
      <c r="J76" s="266"/>
      <c r="K76" s="267"/>
      <c r="L76" s="1039">
        <f>'リーグ戦申込書31～50名'!L76</f>
        <v>0</v>
      </c>
      <c r="M76" s="1039"/>
      <c r="N76" s="1039"/>
      <c r="O76" s="1039"/>
      <c r="P76" s="1037">
        <f>'リーグ戦申込書31～50名'!P76</f>
        <v>0</v>
      </c>
      <c r="Q76" s="1037"/>
      <c r="R76" s="1037"/>
      <c r="S76" s="1037"/>
      <c r="T76" s="1037"/>
      <c r="U76" s="1037"/>
      <c r="V76" s="1037"/>
    </row>
    <row r="77" spans="1:23" s="167" customFormat="1" ht="14.25">
      <c r="B77" s="1348" t="s">
        <v>206</v>
      </c>
      <c r="C77" s="1348"/>
      <c r="D77" s="1348"/>
      <c r="E77" s="1348"/>
      <c r="F77" s="1348"/>
      <c r="G77" s="1348"/>
      <c r="H77" s="268">
        <f>'リーグ戦申込書31～50名'!H77</f>
        <v>0</v>
      </c>
      <c r="I77" s="269" t="s">
        <v>207</v>
      </c>
      <c r="J77" s="270"/>
      <c r="K77" s="267"/>
      <c r="L77" s="267"/>
      <c r="M77" s="267"/>
      <c r="N77" s="267"/>
      <c r="O77" s="267"/>
      <c r="P77" s="267"/>
      <c r="Q77" s="267"/>
      <c r="R77" s="267"/>
      <c r="S77" s="267"/>
      <c r="T77" s="267"/>
      <c r="U77" s="267"/>
      <c r="V77" s="267"/>
    </row>
    <row r="78" spans="1:23" s="167" customFormat="1">
      <c r="A78" s="167" t="s">
        <v>209</v>
      </c>
      <c r="B78" s="166"/>
      <c r="C78" s="166"/>
      <c r="D78" s="166"/>
      <c r="E78" s="166"/>
      <c r="F78" s="166"/>
      <c r="G78" s="166"/>
      <c r="H78" s="166"/>
      <c r="J78" s="168"/>
    </row>
    <row r="79" spans="1:23" s="64" customFormat="1" ht="12.75" customHeight="1">
      <c r="B79" s="66"/>
      <c r="C79" s="66"/>
      <c r="S79" s="70"/>
      <c r="T79" s="70"/>
      <c r="U79" s="70"/>
      <c r="V79" s="70"/>
    </row>
    <row r="80" spans="1:23" s="65" customFormat="1" ht="12.75" customHeight="1">
      <c r="B80" s="66"/>
      <c r="C80" s="66"/>
      <c r="D80" s="64"/>
      <c r="E80" s="64"/>
      <c r="F80" s="64"/>
      <c r="G80" s="64"/>
      <c r="H80" s="64"/>
      <c r="I80" s="64"/>
      <c r="J80" s="64"/>
      <c r="K80" s="64"/>
      <c r="L80" s="64"/>
      <c r="M80" s="64"/>
      <c r="N80" s="64"/>
      <c r="O80" s="64"/>
      <c r="P80" s="64"/>
      <c r="Q80" s="64"/>
      <c r="R80" s="64"/>
      <c r="S80" s="70"/>
      <c r="T80" s="70"/>
      <c r="U80" s="70"/>
      <c r="V80" s="70"/>
      <c r="W80" s="64"/>
    </row>
    <row r="81" spans="2:23" s="65" customFormat="1" ht="12.75" customHeight="1">
      <c r="B81" s="66"/>
      <c r="C81" s="66"/>
      <c r="D81" s="64"/>
      <c r="E81" s="64"/>
      <c r="F81" s="64"/>
      <c r="G81" s="64"/>
      <c r="H81" s="64"/>
      <c r="I81" s="64"/>
      <c r="J81" s="64"/>
      <c r="K81" s="64"/>
      <c r="L81" s="64"/>
      <c r="M81" s="64"/>
      <c r="N81" s="64"/>
      <c r="O81" s="64"/>
      <c r="P81" s="64"/>
      <c r="Q81" s="64"/>
      <c r="R81" s="64"/>
      <c r="S81" s="70"/>
      <c r="T81" s="70"/>
      <c r="U81" s="70"/>
      <c r="V81" s="70"/>
      <c r="W81" s="64"/>
    </row>
    <row r="82" spans="2:23" s="65" customFormat="1" ht="12.75" customHeight="1">
      <c r="B82" s="66"/>
      <c r="C82" s="66"/>
      <c r="D82" s="64"/>
      <c r="E82" s="64"/>
      <c r="F82" s="64"/>
      <c r="G82" s="64"/>
      <c r="H82" s="64"/>
      <c r="I82" s="64"/>
      <c r="J82" s="64"/>
      <c r="K82" s="64"/>
      <c r="L82" s="64"/>
      <c r="M82" s="64"/>
      <c r="N82" s="64"/>
      <c r="O82" s="64"/>
      <c r="P82" s="64"/>
      <c r="Q82" s="64"/>
      <c r="R82" s="64"/>
      <c r="S82" s="70"/>
      <c r="T82" s="70"/>
      <c r="U82" s="70"/>
      <c r="V82" s="70"/>
      <c r="W82" s="64"/>
    </row>
    <row r="83" spans="2:23" s="65" customFormat="1" ht="12.75" customHeight="1">
      <c r="B83" s="66"/>
      <c r="C83" s="66"/>
      <c r="D83" s="64"/>
      <c r="E83" s="64"/>
      <c r="F83" s="64"/>
      <c r="G83" s="64"/>
      <c r="H83" s="64"/>
      <c r="I83" s="64"/>
      <c r="J83" s="64"/>
      <c r="K83" s="64"/>
      <c r="L83" s="64"/>
      <c r="M83" s="64"/>
      <c r="N83" s="64"/>
      <c r="O83" s="64"/>
      <c r="P83" s="64"/>
      <c r="Q83" s="64"/>
      <c r="R83" s="64"/>
      <c r="S83" s="70"/>
      <c r="T83" s="70"/>
      <c r="U83" s="70"/>
      <c r="V83" s="70"/>
      <c r="W83" s="64"/>
    </row>
    <row r="84" spans="2:23" s="65" customFormat="1" ht="12.75" customHeight="1">
      <c r="B84" s="66"/>
      <c r="C84" s="66"/>
      <c r="D84" s="64"/>
      <c r="E84" s="64"/>
      <c r="F84" s="64"/>
      <c r="G84" s="64"/>
      <c r="H84" s="64"/>
      <c r="I84" s="64"/>
      <c r="J84" s="64"/>
      <c r="K84" s="64"/>
      <c r="L84" s="64"/>
      <c r="M84" s="64"/>
      <c r="N84" s="64"/>
      <c r="O84" s="64"/>
      <c r="P84" s="64"/>
      <c r="Q84" s="64"/>
      <c r="R84" s="64"/>
      <c r="S84" s="70"/>
      <c r="T84" s="70"/>
      <c r="U84" s="70"/>
      <c r="V84" s="70"/>
      <c r="W84" s="64"/>
    </row>
    <row r="85" spans="2:23" s="65" customFormat="1" ht="12.75" customHeight="1">
      <c r="B85" s="66"/>
      <c r="C85" s="66"/>
      <c r="D85" s="64"/>
      <c r="E85" s="64"/>
      <c r="F85" s="64"/>
      <c r="G85" s="64"/>
      <c r="H85" s="64"/>
      <c r="I85" s="64"/>
      <c r="J85" s="64"/>
      <c r="K85" s="64"/>
      <c r="L85" s="64"/>
      <c r="M85" s="64"/>
      <c r="N85" s="64"/>
      <c r="O85" s="64"/>
      <c r="P85" s="64"/>
      <c r="Q85" s="64"/>
      <c r="R85" s="64"/>
      <c r="S85" s="70"/>
      <c r="T85" s="70"/>
      <c r="U85" s="70"/>
      <c r="V85" s="70"/>
      <c r="W85" s="64"/>
    </row>
    <row r="86" spans="2:23" s="65" customFormat="1" ht="12.75" customHeight="1">
      <c r="B86" s="66"/>
      <c r="C86" s="66"/>
      <c r="D86" s="64"/>
      <c r="E86" s="64"/>
      <c r="F86" s="64"/>
      <c r="G86" s="64"/>
      <c r="H86" s="64"/>
      <c r="I86" s="64"/>
      <c r="J86" s="64"/>
      <c r="K86" s="64"/>
      <c r="L86" s="64"/>
      <c r="M86" s="64"/>
      <c r="N86" s="64"/>
      <c r="O86" s="64"/>
      <c r="P86" s="64"/>
      <c r="Q86" s="64"/>
      <c r="R86" s="64"/>
      <c r="S86" s="70"/>
      <c r="T86" s="70"/>
      <c r="U86" s="70"/>
      <c r="V86" s="70"/>
      <c r="W86" s="64"/>
    </row>
    <row r="87" spans="2:23" s="65" customFormat="1" ht="12.75" customHeight="1">
      <c r="B87" s="66"/>
      <c r="C87" s="66"/>
      <c r="D87" s="64"/>
      <c r="E87" s="64"/>
      <c r="F87" s="64"/>
      <c r="G87" s="64"/>
      <c r="H87" s="64"/>
      <c r="I87" s="64"/>
      <c r="J87" s="64"/>
      <c r="K87" s="64"/>
      <c r="L87" s="64"/>
      <c r="M87" s="64"/>
      <c r="N87" s="64"/>
      <c r="O87" s="64"/>
      <c r="P87" s="64"/>
      <c r="Q87" s="64"/>
      <c r="R87" s="64"/>
      <c r="S87" s="70"/>
      <c r="T87" s="70"/>
      <c r="U87" s="70"/>
      <c r="V87" s="70"/>
      <c r="W87" s="64"/>
    </row>
    <row r="88" spans="2:23" s="65" customFormat="1" ht="12.75" customHeight="1">
      <c r="B88" s="66"/>
      <c r="C88" s="66"/>
      <c r="D88" s="64"/>
      <c r="E88" s="64"/>
      <c r="F88" s="64"/>
      <c r="G88" s="64"/>
      <c r="H88" s="64"/>
      <c r="I88" s="64"/>
      <c r="J88" s="64"/>
      <c r="K88" s="64"/>
      <c r="L88" s="64"/>
      <c r="M88" s="64"/>
      <c r="N88" s="64"/>
      <c r="O88" s="64"/>
      <c r="P88" s="64"/>
      <c r="Q88" s="64"/>
      <c r="R88" s="64"/>
      <c r="S88" s="70"/>
      <c r="T88" s="70"/>
      <c r="U88" s="70"/>
      <c r="V88" s="70"/>
      <c r="W88" s="64"/>
    </row>
    <row r="89" spans="2:23" s="65" customFormat="1" ht="12.75" customHeight="1">
      <c r="B89" s="66"/>
      <c r="C89" s="66"/>
      <c r="D89" s="64"/>
      <c r="E89" s="64"/>
      <c r="F89" s="64"/>
      <c r="G89" s="64"/>
      <c r="H89" s="64"/>
      <c r="I89" s="64"/>
      <c r="J89" s="64"/>
      <c r="K89" s="64"/>
      <c r="L89" s="64"/>
      <c r="M89" s="64"/>
      <c r="N89" s="64"/>
      <c r="O89" s="64"/>
      <c r="P89" s="64"/>
      <c r="Q89" s="64"/>
      <c r="R89" s="64"/>
      <c r="S89" s="70"/>
      <c r="T89" s="70"/>
      <c r="U89" s="70"/>
      <c r="V89" s="70"/>
      <c r="W89" s="64"/>
    </row>
    <row r="90" spans="2:23" s="65" customFormat="1" ht="12.75" customHeight="1">
      <c r="B90" s="66"/>
      <c r="C90" s="66"/>
      <c r="D90" s="64"/>
      <c r="E90" s="64"/>
      <c r="F90" s="64"/>
      <c r="G90" s="64"/>
      <c r="H90" s="64"/>
      <c r="I90" s="64"/>
      <c r="J90" s="64"/>
      <c r="K90" s="64"/>
      <c r="L90" s="64"/>
      <c r="M90" s="64"/>
      <c r="N90" s="64"/>
      <c r="O90" s="64"/>
      <c r="P90" s="64"/>
      <c r="Q90" s="64"/>
      <c r="R90" s="64"/>
      <c r="S90" s="70"/>
      <c r="T90" s="70"/>
      <c r="U90" s="70"/>
      <c r="V90" s="70"/>
      <c r="W90" s="64"/>
    </row>
    <row r="91" spans="2:23" s="65" customFormat="1" ht="12.75" customHeight="1">
      <c r="B91" s="66"/>
      <c r="C91" s="66"/>
      <c r="D91" s="64"/>
      <c r="E91" s="64"/>
      <c r="F91" s="64"/>
      <c r="G91" s="64"/>
      <c r="H91" s="64"/>
      <c r="I91" s="64"/>
      <c r="J91" s="64"/>
      <c r="K91" s="64"/>
      <c r="L91" s="64"/>
      <c r="M91" s="64"/>
      <c r="N91" s="64"/>
      <c r="O91" s="64"/>
      <c r="P91" s="64"/>
      <c r="Q91" s="64"/>
      <c r="R91" s="64"/>
      <c r="S91" s="70"/>
      <c r="T91" s="70"/>
      <c r="U91" s="70"/>
      <c r="V91" s="70"/>
      <c r="W91" s="64"/>
    </row>
    <row r="92" spans="2:23" s="65" customFormat="1" ht="12.75" customHeight="1">
      <c r="B92" s="66"/>
      <c r="C92" s="66"/>
      <c r="D92" s="64"/>
      <c r="E92" s="64"/>
      <c r="F92" s="64"/>
      <c r="G92" s="64"/>
      <c r="H92" s="64"/>
      <c r="I92" s="64"/>
      <c r="J92" s="64"/>
      <c r="K92" s="64"/>
      <c r="L92" s="64"/>
      <c r="M92" s="64"/>
      <c r="N92" s="64"/>
      <c r="O92" s="64"/>
      <c r="P92" s="64"/>
      <c r="Q92" s="64"/>
      <c r="R92" s="64"/>
      <c r="S92" s="70"/>
      <c r="T92" s="70"/>
      <c r="U92" s="70"/>
      <c r="V92" s="70"/>
      <c r="W92" s="64"/>
    </row>
    <row r="93" spans="2:23" s="65" customFormat="1" ht="12.75" customHeight="1">
      <c r="B93" s="66"/>
      <c r="C93" s="66"/>
      <c r="D93" s="64"/>
      <c r="E93" s="64"/>
      <c r="F93" s="64"/>
      <c r="G93" s="64"/>
      <c r="H93" s="64"/>
      <c r="I93" s="64"/>
      <c r="J93" s="64"/>
      <c r="K93" s="64"/>
      <c r="L93" s="64"/>
      <c r="M93" s="64"/>
      <c r="N93" s="64"/>
      <c r="O93" s="64"/>
      <c r="P93" s="64"/>
      <c r="Q93" s="64"/>
      <c r="R93" s="64"/>
      <c r="S93" s="70"/>
      <c r="T93" s="70"/>
      <c r="U93" s="70"/>
      <c r="V93" s="70"/>
      <c r="W93" s="64"/>
    </row>
    <row r="94" spans="2:23" s="65" customFormat="1" ht="12.75" customHeight="1">
      <c r="B94" s="66"/>
      <c r="C94" s="66"/>
      <c r="D94" s="64"/>
      <c r="E94" s="64"/>
      <c r="F94" s="64"/>
      <c r="G94" s="64"/>
      <c r="H94" s="64"/>
      <c r="I94" s="64"/>
      <c r="J94" s="64"/>
      <c r="K94" s="64"/>
      <c r="L94" s="64"/>
      <c r="M94" s="64"/>
      <c r="N94" s="64"/>
      <c r="O94" s="64"/>
      <c r="P94" s="64"/>
      <c r="Q94" s="64"/>
      <c r="R94" s="64"/>
      <c r="S94" s="70"/>
      <c r="T94" s="70"/>
      <c r="U94" s="70"/>
      <c r="V94" s="70"/>
      <c r="W94" s="64"/>
    </row>
    <row r="95" spans="2:23" s="65" customFormat="1" ht="12.75" customHeight="1">
      <c r="B95" s="71"/>
      <c r="C95" s="71"/>
      <c r="S95" s="72"/>
      <c r="T95" s="72"/>
      <c r="U95" s="72"/>
      <c r="V95" s="72"/>
    </row>
    <row r="96" spans="2:23" s="65" customFormat="1" ht="15.75">
      <c r="B96" s="71"/>
      <c r="C96" s="71"/>
      <c r="S96" s="72"/>
      <c r="T96" s="72"/>
      <c r="U96" s="72"/>
      <c r="V96" s="72"/>
    </row>
    <row r="97" spans="2:22" s="65" customFormat="1" ht="15.75">
      <c r="B97" s="71"/>
      <c r="C97" s="71"/>
      <c r="S97" s="72"/>
      <c r="T97" s="72"/>
      <c r="U97" s="72"/>
      <c r="V97" s="72"/>
    </row>
    <row r="98" spans="2:22" s="65" customFormat="1" ht="15.75">
      <c r="B98" s="71"/>
      <c r="C98" s="71"/>
      <c r="S98" s="72"/>
      <c r="T98" s="72"/>
      <c r="U98" s="72"/>
      <c r="V98" s="72"/>
    </row>
    <row r="99" spans="2:22" s="65" customFormat="1" ht="15.75">
      <c r="B99" s="71"/>
      <c r="C99" s="71"/>
      <c r="S99" s="72"/>
      <c r="T99" s="72"/>
      <c r="U99" s="72"/>
      <c r="V99" s="72"/>
    </row>
    <row r="100" spans="2:22" s="65" customFormat="1" ht="15.75">
      <c r="B100" s="71"/>
      <c r="C100" s="71"/>
      <c r="S100" s="72"/>
      <c r="T100" s="72"/>
      <c r="U100" s="72"/>
      <c r="V100" s="72"/>
    </row>
    <row r="101" spans="2:22" s="65" customFormat="1" ht="15.75">
      <c r="B101" s="71"/>
      <c r="C101" s="71"/>
      <c r="S101" s="72"/>
      <c r="T101" s="72"/>
      <c r="U101" s="72"/>
      <c r="V101" s="72"/>
    </row>
    <row r="102" spans="2:22" s="65" customFormat="1" ht="15.75">
      <c r="B102" s="71"/>
      <c r="C102" s="71"/>
      <c r="S102" s="72"/>
      <c r="T102" s="72"/>
      <c r="U102" s="72"/>
      <c r="V102" s="72"/>
    </row>
    <row r="103" spans="2:22" s="65" customFormat="1" ht="15.75">
      <c r="B103" s="71"/>
      <c r="C103" s="71"/>
      <c r="S103" s="72"/>
      <c r="T103" s="72"/>
      <c r="U103" s="72"/>
      <c r="V103" s="72"/>
    </row>
    <row r="104" spans="2:22" s="65" customFormat="1" ht="15.75">
      <c r="B104" s="71"/>
      <c r="C104" s="71"/>
      <c r="S104" s="72"/>
      <c r="T104" s="72"/>
      <c r="U104" s="72"/>
      <c r="V104" s="72"/>
    </row>
    <row r="105" spans="2:22" s="65" customFormat="1" ht="15.75">
      <c r="B105" s="71"/>
      <c r="C105" s="71"/>
      <c r="S105" s="72"/>
      <c r="T105" s="72"/>
      <c r="U105" s="72"/>
      <c r="V105" s="72"/>
    </row>
    <row r="106" spans="2:22" s="65" customFormat="1" ht="15.75">
      <c r="B106" s="71"/>
      <c r="C106" s="71"/>
      <c r="S106" s="72"/>
      <c r="T106" s="72"/>
      <c r="U106" s="72"/>
      <c r="V106" s="72"/>
    </row>
    <row r="107" spans="2:22" s="65" customFormat="1" ht="15.75">
      <c r="B107" s="71"/>
      <c r="C107" s="71"/>
      <c r="S107" s="72"/>
      <c r="T107" s="72"/>
      <c r="U107" s="72"/>
      <c r="V107" s="72"/>
    </row>
    <row r="108" spans="2:22" s="65" customFormat="1" ht="15.75">
      <c r="B108" s="71"/>
      <c r="C108" s="71"/>
    </row>
    <row r="109" spans="2:22" s="65" customFormat="1" ht="15.75">
      <c r="B109" s="71"/>
      <c r="C109" s="71"/>
    </row>
    <row r="110" spans="2:22" s="65" customFormat="1" ht="15.75">
      <c r="B110" s="71"/>
      <c r="C110" s="71"/>
    </row>
    <row r="111" spans="2:22" s="65" customFormat="1" ht="15.75">
      <c r="B111" s="71"/>
      <c r="C111" s="71"/>
    </row>
    <row r="112" spans="2:22" s="65" customFormat="1" ht="15.75">
      <c r="B112" s="71"/>
      <c r="C112" s="71"/>
    </row>
    <row r="113" spans="2:3" s="65" customFormat="1" ht="15.75">
      <c r="B113" s="71"/>
      <c r="C113" s="71"/>
    </row>
    <row r="114" spans="2:3" s="65" customFormat="1" ht="15.75">
      <c r="B114" s="71"/>
      <c r="C114" s="71"/>
    </row>
    <row r="115" spans="2:3" s="65" customFormat="1" ht="15.75">
      <c r="B115" s="71"/>
      <c r="C115" s="71"/>
    </row>
    <row r="116" spans="2:3" s="65" customFormat="1" ht="15.75">
      <c r="B116" s="71"/>
      <c r="C116" s="71"/>
    </row>
    <row r="117" spans="2:3" s="65" customFormat="1" ht="15.75">
      <c r="B117" s="71"/>
      <c r="C117" s="71"/>
    </row>
    <row r="118" spans="2:3" s="65" customFormat="1" ht="15.75">
      <c r="B118" s="71"/>
      <c r="C118" s="71"/>
    </row>
    <row r="119" spans="2:3" s="65" customFormat="1" ht="15.75">
      <c r="B119" s="71"/>
      <c r="C119" s="71"/>
    </row>
    <row r="120" spans="2:3" s="65" customFormat="1" ht="15.75">
      <c r="B120" s="71"/>
      <c r="C120" s="71"/>
    </row>
    <row r="121" spans="2:3" s="65" customFormat="1" ht="15.75">
      <c r="B121" s="71"/>
      <c r="C121" s="71"/>
    </row>
    <row r="122" spans="2:3" s="65" customFormat="1" ht="15.75">
      <c r="B122" s="71"/>
      <c r="C122" s="71"/>
    </row>
    <row r="123" spans="2:3" s="65" customFormat="1" ht="15.75">
      <c r="B123" s="71"/>
      <c r="C123" s="71"/>
    </row>
    <row r="124" spans="2:3" s="65" customFormat="1" ht="15.75">
      <c r="B124" s="71"/>
      <c r="C124" s="71"/>
    </row>
    <row r="125" spans="2:3" s="65" customFormat="1" ht="15.75">
      <c r="B125" s="71"/>
      <c r="C125" s="71"/>
    </row>
    <row r="126" spans="2:3" s="65" customFormat="1" ht="15.75">
      <c r="B126" s="71"/>
      <c r="C126" s="71"/>
    </row>
    <row r="127" spans="2:3" s="65" customFormat="1" ht="15.75">
      <c r="B127" s="71"/>
      <c r="C127" s="71"/>
    </row>
    <row r="128" spans="2:3" s="65" customFormat="1" ht="15.75">
      <c r="B128" s="71"/>
      <c r="C128" s="71"/>
    </row>
    <row r="129" spans="2:3" s="65" customFormat="1" ht="15.75">
      <c r="B129" s="71"/>
      <c r="C129" s="71"/>
    </row>
    <row r="130" spans="2:3" s="65" customFormat="1" ht="15.75">
      <c r="B130" s="71"/>
      <c r="C130" s="71"/>
    </row>
    <row r="131" spans="2:3" s="65" customFormat="1" ht="15.75">
      <c r="B131" s="71"/>
      <c r="C131" s="71"/>
    </row>
    <row r="132" spans="2:3" s="65" customFormat="1" ht="15.75">
      <c r="B132" s="71"/>
      <c r="C132" s="71"/>
    </row>
    <row r="133" spans="2:3">
      <c r="B133" s="50"/>
      <c r="C133" s="50"/>
    </row>
    <row r="134" spans="2:3">
      <c r="B134" s="50"/>
      <c r="C134" s="50"/>
    </row>
    <row r="135" spans="2:3">
      <c r="B135" s="50"/>
      <c r="C135" s="50"/>
    </row>
    <row r="136" spans="2:3">
      <c r="B136" s="50"/>
      <c r="C136" s="50"/>
    </row>
    <row r="137" spans="2:3">
      <c r="B137" s="50"/>
      <c r="C137" s="50"/>
    </row>
    <row r="138" spans="2:3">
      <c r="B138" s="50"/>
      <c r="C138" s="50"/>
    </row>
  </sheetData>
  <sheetProtection algorithmName="SHA-512" hashValue="BJzyGMwonI/a9cXgt2+iAe3O8c/T0yiXcH6p+XH1S0J4NeP7tSGm5Y+W8D9lsL/q21zJ+rTFkKGt8KJh9Oyymw==" saltValue="l0Xs4Sc/1ljcqV6QyqCDfg==" spinCount="100000" sheet="1" selectLockedCells="1"/>
  <dataConsolidate/>
  <mergeCells count="40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B75:F75"/>
    <mergeCell ref="G75:K75"/>
    <mergeCell ref="L75:V75"/>
    <mergeCell ref="H76:I76"/>
    <mergeCell ref="L76:O76"/>
    <mergeCell ref="P76:V76"/>
    <mergeCell ref="B77:G77"/>
    <mergeCell ref="F66:U66"/>
    <mergeCell ref="D68:H68"/>
    <mergeCell ref="I68:V68"/>
    <mergeCell ref="T12:V12"/>
    <mergeCell ref="H13:J13"/>
    <mergeCell ref="K13:M13"/>
    <mergeCell ref="N13:O13"/>
    <mergeCell ref="P13:R13"/>
    <mergeCell ref="T13:V13"/>
    <mergeCell ref="H14:J14"/>
    <mergeCell ref="K14:M14"/>
    <mergeCell ref="N14:O14"/>
    <mergeCell ref="P14:R14"/>
    <mergeCell ref="T14:V14"/>
  </mergeCells>
  <phoneticPr fontId="5"/>
  <conditionalFormatting sqref="A13:A62">
    <cfRule type="expression" dxfId="12" priority="10">
      <formula>$AF13="1"</formula>
    </cfRule>
  </conditionalFormatting>
  <conditionalFormatting sqref="B13:C62 E13:H62 K13:K62 P13:V62">
    <cfRule type="expression" dxfId="11" priority="1">
      <formula>$AE13="1"</formula>
    </cfRule>
  </conditionalFormatting>
  <dataValidations disablePrompts="1" count="1">
    <dataValidation type="list" allowBlank="1" showInputMessage="1" showErrorMessage="1" sqref="V4" xr:uid="{00000000-0002-0000-10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6"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zoomScale="70" zoomScaleNormal="70" workbookViewId="0">
      <selection activeCell="B36" sqref="B36:C36"/>
    </sheetView>
  </sheetViews>
  <sheetFormatPr defaultColWidth="8.75" defaultRowHeight="18" customHeight="1"/>
  <cols>
    <col min="1" max="1" width="3.375" style="325" bestFit="1" customWidth="1"/>
    <col min="2" max="2" width="9" style="324" customWidth="1"/>
    <col min="3" max="3" width="13.5" style="324" bestFit="1" customWidth="1"/>
    <col min="4" max="4" width="89.5" style="324" customWidth="1"/>
    <col min="5" max="16384" width="8.75" style="324"/>
  </cols>
  <sheetData>
    <row r="1" spans="1:9" ht="22.5" customHeight="1">
      <c r="A1" s="537" t="s">
        <v>767</v>
      </c>
      <c r="B1" s="537"/>
      <c r="C1" s="537"/>
      <c r="D1" s="537"/>
      <c r="E1" s="537"/>
    </row>
    <row r="2" spans="1:9" ht="22.5" customHeight="1"/>
    <row r="3" spans="1:9" ht="19.899999999999999" customHeight="1">
      <c r="A3" s="538" t="s">
        <v>753</v>
      </c>
      <c r="B3" s="538"/>
      <c r="C3" s="538"/>
      <c r="D3" s="538"/>
      <c r="E3" s="538"/>
    </row>
    <row r="4" spans="1:9" ht="19.899999999999999" customHeight="1">
      <c r="A4" s="326"/>
      <c r="B4" s="326"/>
      <c r="C4" s="326"/>
      <c r="D4" s="326"/>
      <c r="E4" s="326"/>
    </row>
    <row r="5" spans="1:9" ht="19.899999999999999" customHeight="1">
      <c r="B5" s="324" t="s">
        <v>757</v>
      </c>
    </row>
    <row r="6" spans="1:9" ht="19.899999999999999" customHeight="1">
      <c r="B6" s="324" t="s">
        <v>323</v>
      </c>
    </row>
    <row r="7" spans="1:9" ht="19.899999999999999" customHeight="1">
      <c r="B7" s="324" t="s">
        <v>759</v>
      </c>
    </row>
    <row r="8" spans="1:9" ht="19.899999999999999" customHeight="1">
      <c r="B8" s="324" t="s">
        <v>764</v>
      </c>
    </row>
    <row r="9" spans="1:9" ht="19.899999999999999" customHeight="1">
      <c r="B9" s="324" t="s">
        <v>224</v>
      </c>
    </row>
    <row r="10" spans="1:9" ht="19.899999999999999" customHeight="1">
      <c r="B10" s="327" t="s">
        <v>270</v>
      </c>
    </row>
    <row r="11" spans="1:9" ht="19.899999999999999" customHeight="1"/>
    <row r="12" spans="1:9" ht="19.899999999999999" customHeight="1"/>
    <row r="13" spans="1:9" ht="19.899999999999999" customHeight="1" thickBot="1"/>
    <row r="14" spans="1:9" ht="25.15" customHeight="1">
      <c r="A14" s="328" t="s">
        <v>185</v>
      </c>
      <c r="B14" s="547" t="s">
        <v>217</v>
      </c>
      <c r="C14" s="547"/>
      <c r="D14" s="329"/>
      <c r="E14" s="330"/>
    </row>
    <row r="15" spans="1:9" ht="25.15" customHeight="1">
      <c r="A15" s="331" t="s">
        <v>225</v>
      </c>
      <c r="B15" s="548" t="s">
        <v>221</v>
      </c>
      <c r="C15" s="548"/>
      <c r="D15" s="333"/>
      <c r="E15" s="334"/>
    </row>
    <row r="16" spans="1:9" ht="25.15" customHeight="1">
      <c r="A16" s="331" t="s">
        <v>226</v>
      </c>
      <c r="B16" s="545" t="s">
        <v>50</v>
      </c>
      <c r="C16" s="546"/>
      <c r="D16" s="333"/>
      <c r="E16" s="335"/>
      <c r="H16" s="324" t="s">
        <v>23</v>
      </c>
      <c r="I16" s="324" t="s">
        <v>24</v>
      </c>
    </row>
    <row r="17" spans="1:16" ht="25.15" customHeight="1">
      <c r="A17" s="331" t="s">
        <v>227</v>
      </c>
      <c r="B17" s="548" t="s">
        <v>222</v>
      </c>
      <c r="C17" s="548"/>
      <c r="D17" s="336"/>
      <c r="E17" s="335" t="s">
        <v>302</v>
      </c>
    </row>
    <row r="18" spans="1:16" ht="25.15" customHeight="1">
      <c r="A18" s="331" t="s">
        <v>228</v>
      </c>
      <c r="B18" s="548" t="s">
        <v>115</v>
      </c>
      <c r="C18" s="548"/>
      <c r="D18" s="336"/>
      <c r="E18" s="337" t="s">
        <v>261</v>
      </c>
      <c r="H18" s="338" t="s">
        <v>258</v>
      </c>
      <c r="I18" s="338" t="s">
        <v>259</v>
      </c>
      <c r="J18" s="338" t="s">
        <v>260</v>
      </c>
      <c r="K18" s="338" t="s">
        <v>261</v>
      </c>
    </row>
    <row r="19" spans="1:16" ht="25.15" customHeight="1">
      <c r="A19" s="331" t="s">
        <v>303</v>
      </c>
      <c r="B19" s="548" t="s">
        <v>105</v>
      </c>
      <c r="C19" s="548"/>
      <c r="D19" s="336" t="s">
        <v>860</v>
      </c>
      <c r="E19" s="335"/>
      <c r="H19" s="324" t="s">
        <v>139</v>
      </c>
      <c r="I19" s="324" t="s">
        <v>242</v>
      </c>
      <c r="J19" s="324" t="s">
        <v>243</v>
      </c>
      <c r="K19" s="324" t="s">
        <v>244</v>
      </c>
      <c r="L19" s="324" t="s">
        <v>245</v>
      </c>
      <c r="M19" s="324" t="s">
        <v>246</v>
      </c>
      <c r="N19" s="324" t="s">
        <v>247</v>
      </c>
      <c r="O19" s="324" t="s">
        <v>248</v>
      </c>
      <c r="P19" s="324" t="s">
        <v>249</v>
      </c>
    </row>
    <row r="20" spans="1:16" ht="25.15" customHeight="1">
      <c r="A20" s="331" t="s">
        <v>304</v>
      </c>
      <c r="B20" s="531" t="s">
        <v>6</v>
      </c>
      <c r="C20" s="332" t="s">
        <v>15</v>
      </c>
      <c r="D20" s="333"/>
      <c r="E20" s="335"/>
      <c r="H20" s="324" t="s">
        <v>140</v>
      </c>
    </row>
    <row r="21" spans="1:16" ht="25.15" customHeight="1">
      <c r="A21" s="331" t="s">
        <v>305</v>
      </c>
      <c r="B21" s="533"/>
      <c r="C21" s="332" t="s">
        <v>218</v>
      </c>
      <c r="D21" s="333"/>
      <c r="E21" s="335"/>
      <c r="H21" s="324" t="s">
        <v>141</v>
      </c>
    </row>
    <row r="22" spans="1:16" ht="25.15" customHeight="1">
      <c r="A22" s="331" t="s">
        <v>306</v>
      </c>
      <c r="B22" s="532"/>
      <c r="C22" s="332" t="s">
        <v>123</v>
      </c>
      <c r="D22" s="336"/>
      <c r="E22" s="339"/>
    </row>
    <row r="23" spans="1:16" ht="25.15" customHeight="1">
      <c r="A23" s="331" t="s">
        <v>307</v>
      </c>
      <c r="B23" s="545" t="s">
        <v>229</v>
      </c>
      <c r="C23" s="546"/>
      <c r="D23" s="340"/>
      <c r="E23" s="339"/>
      <c r="F23" s="341" t="s">
        <v>539</v>
      </c>
    </row>
    <row r="24" spans="1:16" ht="25.15" customHeight="1">
      <c r="A24" s="331" t="s">
        <v>308</v>
      </c>
      <c r="B24" s="542" t="s">
        <v>214</v>
      </c>
      <c r="C24" s="332" t="s">
        <v>213</v>
      </c>
      <c r="D24" s="340"/>
      <c r="E24" s="339"/>
    </row>
    <row r="25" spans="1:16" ht="25.15" customHeight="1">
      <c r="A25" s="331" t="s">
        <v>309</v>
      </c>
      <c r="B25" s="543"/>
      <c r="C25" s="332" t="s">
        <v>267</v>
      </c>
      <c r="D25" s="333"/>
      <c r="E25" s="339"/>
    </row>
    <row r="26" spans="1:16" ht="25.15" customHeight="1">
      <c r="A26" s="331" t="s">
        <v>310</v>
      </c>
      <c r="B26" s="543"/>
      <c r="C26" s="332" t="s">
        <v>236</v>
      </c>
      <c r="D26" s="336"/>
      <c r="E26" s="339"/>
      <c r="H26" s="324" t="s">
        <v>238</v>
      </c>
    </row>
    <row r="27" spans="1:16" ht="25.15" customHeight="1">
      <c r="A27" s="342" t="s">
        <v>311</v>
      </c>
      <c r="B27" s="543"/>
      <c r="C27" s="332" t="s">
        <v>758</v>
      </c>
      <c r="D27" s="336"/>
      <c r="E27" s="344"/>
      <c r="H27" s="324" t="s">
        <v>239</v>
      </c>
    </row>
    <row r="28" spans="1:16" ht="25.15" customHeight="1">
      <c r="A28" s="331" t="s">
        <v>312</v>
      </c>
      <c r="B28" s="543"/>
      <c r="C28" s="332" t="s">
        <v>237</v>
      </c>
      <c r="D28" s="437"/>
      <c r="E28" s="339"/>
      <c r="H28" s="324" t="s">
        <v>138</v>
      </c>
    </row>
    <row r="29" spans="1:16" ht="25.15" customHeight="1">
      <c r="A29" s="343" t="s">
        <v>313</v>
      </c>
      <c r="B29" s="543"/>
      <c r="C29" s="332" t="s">
        <v>44</v>
      </c>
      <c r="D29" s="333"/>
      <c r="E29" s="339"/>
    </row>
    <row r="30" spans="1:16" ht="25.15" customHeight="1">
      <c r="A30" s="331" t="s">
        <v>314</v>
      </c>
      <c r="B30" s="544"/>
      <c r="C30" s="332" t="s">
        <v>123</v>
      </c>
      <c r="D30" s="336"/>
      <c r="E30" s="339"/>
    </row>
    <row r="31" spans="1:16" ht="25.15" customHeight="1">
      <c r="A31" s="342" t="s">
        <v>234</v>
      </c>
      <c r="B31" s="539" t="s">
        <v>230</v>
      </c>
      <c r="C31" s="332" t="s">
        <v>213</v>
      </c>
      <c r="D31" s="340"/>
      <c r="E31" s="339"/>
      <c r="F31" s="341" t="s">
        <v>544</v>
      </c>
    </row>
    <row r="32" spans="1:16" ht="25.15" customHeight="1">
      <c r="A32" s="331" t="s">
        <v>112</v>
      </c>
      <c r="B32" s="540"/>
      <c r="C32" s="332" t="s">
        <v>231</v>
      </c>
      <c r="D32" s="336"/>
      <c r="E32" s="344"/>
      <c r="F32" s="341" t="s">
        <v>544</v>
      </c>
    </row>
    <row r="33" spans="1:9" ht="25.15" customHeight="1">
      <c r="A33" s="331" t="s">
        <v>235</v>
      </c>
      <c r="B33" s="540"/>
      <c r="C33" s="332" t="s">
        <v>232</v>
      </c>
      <c r="D33" s="333"/>
      <c r="E33" s="339"/>
    </row>
    <row r="34" spans="1:9" ht="25.15" customHeight="1">
      <c r="A34" s="331" t="s">
        <v>250</v>
      </c>
      <c r="B34" s="541"/>
      <c r="C34" s="332" t="s">
        <v>44</v>
      </c>
      <c r="D34" s="438"/>
      <c r="E34" s="339"/>
    </row>
    <row r="35" spans="1:9" ht="25.15" customHeight="1">
      <c r="A35" s="331" t="s">
        <v>251</v>
      </c>
      <c r="B35" s="529" t="s">
        <v>233</v>
      </c>
      <c r="C35" s="530"/>
      <c r="D35" s="333"/>
      <c r="E35" s="334"/>
      <c r="F35" s="341" t="s">
        <v>544</v>
      </c>
    </row>
    <row r="36" spans="1:9" ht="25.15" customHeight="1">
      <c r="A36" s="331" t="s">
        <v>252</v>
      </c>
      <c r="B36" s="535" t="s">
        <v>545</v>
      </c>
      <c r="C36" s="536"/>
      <c r="D36" s="345" t="s">
        <v>540</v>
      </c>
      <c r="E36" s="344"/>
      <c r="I36" s="346">
        <v>1</v>
      </c>
    </row>
    <row r="37" spans="1:9" ht="25.15" customHeight="1">
      <c r="A37" s="331" t="s">
        <v>253</v>
      </c>
      <c r="B37" s="529" t="s">
        <v>240</v>
      </c>
      <c r="C37" s="530"/>
      <c r="D37" s="336" t="s">
        <v>763</v>
      </c>
      <c r="E37" s="339"/>
      <c r="F37" s="341" t="s">
        <v>751</v>
      </c>
      <c r="I37" s="346">
        <v>2</v>
      </c>
    </row>
    <row r="38" spans="1:9" ht="25.15" customHeight="1">
      <c r="A38" s="331" t="s">
        <v>254</v>
      </c>
      <c r="B38" s="529" t="s">
        <v>241</v>
      </c>
      <c r="C38" s="530"/>
      <c r="D38" s="336" t="s">
        <v>763</v>
      </c>
      <c r="E38" s="339"/>
      <c r="F38" s="341" t="s">
        <v>752</v>
      </c>
      <c r="I38" s="346">
        <v>3</v>
      </c>
    </row>
    <row r="39" spans="1:9" ht="25.15" customHeight="1">
      <c r="A39" s="331" t="s">
        <v>255</v>
      </c>
      <c r="B39" s="531" t="s">
        <v>219</v>
      </c>
      <c r="C39" s="332" t="s">
        <v>220</v>
      </c>
      <c r="D39" s="437"/>
      <c r="E39" s="347"/>
      <c r="H39" s="324" t="s">
        <v>142</v>
      </c>
      <c r="I39" s="346">
        <v>4</v>
      </c>
    </row>
    <row r="40" spans="1:9" ht="25.15" customHeight="1">
      <c r="A40" s="331" t="s">
        <v>256</v>
      </c>
      <c r="B40" s="532"/>
      <c r="C40" s="332" t="s">
        <v>14</v>
      </c>
      <c r="D40" s="348"/>
      <c r="E40" s="347"/>
      <c r="H40" s="324" t="s">
        <v>143</v>
      </c>
    </row>
    <row r="41" spans="1:9" ht="25.15" customHeight="1">
      <c r="A41" s="342" t="s">
        <v>257</v>
      </c>
      <c r="B41" s="531" t="s">
        <v>328</v>
      </c>
      <c r="C41" s="332" t="s">
        <v>128</v>
      </c>
      <c r="D41" s="348"/>
      <c r="E41" s="347"/>
      <c r="H41" s="324" t="s">
        <v>144</v>
      </c>
    </row>
    <row r="42" spans="1:9" ht="25.15" customHeight="1">
      <c r="A42" s="331" t="s">
        <v>264</v>
      </c>
      <c r="B42" s="533"/>
      <c r="C42" s="332" t="s">
        <v>129</v>
      </c>
      <c r="D42" s="349"/>
      <c r="E42" s="350"/>
      <c r="H42" s="324" t="s">
        <v>145</v>
      </c>
    </row>
    <row r="43" spans="1:9" ht="25.15" customHeight="1" thickBot="1">
      <c r="A43" s="351" t="s">
        <v>315</v>
      </c>
      <c r="B43" s="534"/>
      <c r="C43" s="352" t="s">
        <v>130</v>
      </c>
      <c r="D43" s="353"/>
      <c r="E43" s="354"/>
      <c r="H43" s="324" t="s">
        <v>146</v>
      </c>
    </row>
    <row r="44" spans="1:9" ht="19.899999999999999" customHeight="1">
      <c r="H44" s="324" t="s">
        <v>147</v>
      </c>
    </row>
    <row r="45" spans="1:9" ht="19.899999999999999" customHeight="1">
      <c r="G45" s="324" ph="1"/>
    </row>
    <row r="46" spans="1:9" s="325" customFormat="1" ht="19.899999999999999" customHeight="1"/>
    <row r="47" spans="1:9" s="325" customFormat="1" ht="19.899999999999999" customHeight="1"/>
    <row r="48" spans="1:9" ht="19.899999999999999" customHeight="1"/>
    <row r="49" ht="19.899999999999999" customHeight="1"/>
    <row r="50" ht="19.899999999999999" customHeight="1"/>
    <row r="51" ht="19.899999999999999" customHeight="1"/>
    <row r="52" ht="19.899999999999999" customHeight="1"/>
    <row r="53" ht="19.899999999999999" customHeight="1"/>
    <row r="54" ht="19.899999999999999" customHeight="1"/>
    <row r="55" ht="19.899999999999999" customHeight="1"/>
    <row r="56" ht="19.899999999999999" customHeight="1"/>
    <row r="57" ht="10.15" customHeight="1"/>
    <row r="58" s="325" customFormat="1" ht="21" customHeight="1"/>
    <row r="59" s="325" customFormat="1" ht="21" customHeight="1"/>
    <row r="60" ht="19.899999999999999" customHeight="1"/>
    <row r="61" ht="19.899999999999999" customHeight="1"/>
    <row r="62" ht="19.899999999999999" customHeight="1"/>
    <row r="63" ht="19.899999999999999" customHeight="1"/>
    <row r="64" ht="19.899999999999999" customHeight="1"/>
    <row r="65" ht="19.899999999999999" customHeight="1"/>
    <row r="66" ht="19.899999999999999" customHeight="1"/>
    <row r="67" ht="19.899999999999999" customHeight="1"/>
    <row r="68" ht="19.899999999999999" customHeight="1"/>
    <row r="69" ht="19.899999999999999" customHeight="1"/>
    <row r="70" ht="19.899999999999999" customHeight="1"/>
    <row r="71" ht="19.899999999999999" customHeight="1"/>
    <row r="72" ht="19.899999999999999" customHeight="1"/>
    <row r="73" ht="19.899999999999999" customHeight="1"/>
    <row r="74" ht="19.899999999999999" customHeight="1"/>
    <row r="75" ht="19.899999999999999" customHeight="1"/>
    <row r="76" ht="19.899999999999999" customHeight="1"/>
    <row r="77" ht="19.899999999999999" customHeight="1"/>
    <row r="78" ht="19.899999999999999" customHeight="1"/>
    <row r="79" ht="19.899999999999999" customHeight="1"/>
    <row r="80" ht="19.899999999999999" customHeight="1"/>
    <row r="81" ht="19.899999999999999" customHeight="1"/>
    <row r="82" ht="19.899999999999999" customHeight="1"/>
    <row r="83" ht="19.899999999999999" customHeight="1"/>
    <row r="84" ht="19.899999999999999" customHeight="1"/>
    <row r="85" ht="19.899999999999999" customHeight="1"/>
    <row r="86" ht="19.899999999999999" customHeight="1"/>
    <row r="87" ht="19.899999999999999" customHeight="1"/>
    <row r="88" ht="19.899999999999999" customHeight="1"/>
    <row r="89" ht="19.899999999999999" customHeight="1"/>
  </sheetData>
  <sheetProtection algorithmName="SHA-512" hashValue="utDEywYR6sZA11X0smWysB77Lv77Ovt4G0ZwWBfSDxjnEHKOYoJViyDeSr8HnSNfR2K6EA6HGxj8UAgd1mR2pw==" saltValue="83XmdYf2ovHJ2XX9ix+1sw==" spinCount="100000" sheet="1"/>
  <mergeCells count="18">
    <mergeCell ref="A1:E1"/>
    <mergeCell ref="A3:E3"/>
    <mergeCell ref="B31:B34"/>
    <mergeCell ref="B24:B30"/>
    <mergeCell ref="B20:B22"/>
    <mergeCell ref="B23:C23"/>
    <mergeCell ref="B14:C14"/>
    <mergeCell ref="B15:C15"/>
    <mergeCell ref="B17:C17"/>
    <mergeCell ref="B18:C18"/>
    <mergeCell ref="B19:C19"/>
    <mergeCell ref="B16:C16"/>
    <mergeCell ref="B37:C37"/>
    <mergeCell ref="B38:C38"/>
    <mergeCell ref="B35:C35"/>
    <mergeCell ref="B39:B40"/>
    <mergeCell ref="B41:B43"/>
    <mergeCell ref="B36:C36"/>
  </mergeCells>
  <phoneticPr fontId="5" type="Hiragana"/>
  <conditionalFormatting sqref="D23:D24">
    <cfRule type="expression" dxfId="57" priority="2">
      <formula>$R23=1</formula>
    </cfRule>
  </conditionalFormatting>
  <conditionalFormatting sqref="D31">
    <cfRule type="expression" dxfId="56" priority="3">
      <formula>$R31=1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8">
    <tabColor rgb="FF92D050"/>
    <pageSetUpPr fitToPage="1"/>
  </sheetPr>
  <dimension ref="A1:AT122"/>
  <sheetViews>
    <sheetView zoomScaleNormal="100" workbookViewId="0">
      <selection activeCell="B84" sqref="B84:V84"/>
    </sheetView>
  </sheetViews>
  <sheetFormatPr defaultColWidth="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71" width="4.625" style="24" customWidth="1"/>
    <col min="72" max="16384" width="8.75" style="24"/>
  </cols>
  <sheetData>
    <row r="1" spans="1:46" ht="18.75" customHeight="1">
      <c r="A1" s="984" t="s">
        <v>200</v>
      </c>
      <c r="B1" s="1342" t="s">
        <v>787</v>
      </c>
      <c r="C1" s="1342"/>
      <c r="D1" s="1342"/>
      <c r="E1" s="1342"/>
      <c r="F1" s="1342"/>
      <c r="G1" s="1342"/>
      <c r="H1" s="1342"/>
      <c r="I1" s="1342"/>
      <c r="J1" s="1342"/>
      <c r="K1" s="1342"/>
      <c r="L1" s="1342"/>
      <c r="M1" s="1342"/>
      <c r="N1" s="1342"/>
      <c r="O1" s="1342"/>
      <c r="P1" s="1342"/>
      <c r="Q1" s="1342"/>
      <c r="R1" s="1342"/>
      <c r="S1" s="1342"/>
      <c r="T1" s="1342"/>
      <c r="U1" s="1342"/>
      <c r="V1" s="1342"/>
      <c r="W1" s="201" t="s">
        <v>739</v>
      </c>
    </row>
    <row r="2" spans="1:46" ht="20.25" customHeight="1">
      <c r="A2" s="1340"/>
      <c r="B2" s="1344" t="s">
        <v>181</v>
      </c>
      <c r="C2" s="1344"/>
      <c r="D2" s="935"/>
      <c r="E2" s="1345">
        <f>【入力用】チーム登録!D18</f>
        <v>0</v>
      </c>
      <c r="F2" s="1345"/>
      <c r="G2" s="1345"/>
      <c r="H2" s="981"/>
      <c r="I2" s="1346"/>
      <c r="J2" s="983"/>
      <c r="K2" s="983"/>
      <c r="L2" s="983"/>
      <c r="M2" s="25"/>
      <c r="N2" s="25"/>
      <c r="O2" s="25"/>
      <c r="P2" s="25"/>
      <c r="Q2" s="25"/>
      <c r="R2" s="25"/>
      <c r="S2" s="25"/>
      <c r="T2" s="25"/>
      <c r="U2" s="25"/>
      <c r="V2" s="25"/>
      <c r="W2" s="25"/>
      <c r="AG2" s="27" t="s">
        <v>210</v>
      </c>
    </row>
    <row r="3" spans="1:46" s="27" customFormat="1" ht="15.75">
      <c r="A3" s="1340"/>
      <c r="B3" s="987" t="s">
        <v>83</v>
      </c>
      <c r="C3" s="988"/>
      <c r="D3" s="988"/>
      <c r="E3" s="990" t="str">
        <f>PHONETIC(【入力用】チーム登録!D15)</f>
        <v/>
      </c>
      <c r="F3" s="991"/>
      <c r="G3" s="991"/>
      <c r="H3" s="1343"/>
      <c r="I3" s="1343"/>
      <c r="J3" s="1343"/>
      <c r="K3" s="1343"/>
      <c r="L3" s="1343"/>
      <c r="M3" s="991"/>
      <c r="N3" s="991"/>
      <c r="O3" s="992"/>
      <c r="P3" s="26"/>
      <c r="Q3" s="26"/>
      <c r="R3" s="26"/>
      <c r="S3" s="26"/>
      <c r="T3" s="26"/>
      <c r="U3" s="26"/>
      <c r="V3" s="26"/>
      <c r="W3" s="26"/>
      <c r="AG3" s="27" t="s">
        <v>211</v>
      </c>
    </row>
    <row r="4" spans="1:46" s="27" customFormat="1" ht="20.25" customHeight="1">
      <c r="A4" s="1340"/>
      <c r="B4" s="993" t="s">
        <v>84</v>
      </c>
      <c r="C4" s="994"/>
      <c r="D4" s="994"/>
      <c r="E4" s="996">
        <f>【入力用】チーム登録!D14</f>
        <v>0</v>
      </c>
      <c r="F4" s="997"/>
      <c r="G4" s="997"/>
      <c r="H4" s="997"/>
      <c r="I4" s="997"/>
      <c r="J4" s="997"/>
      <c r="K4" s="997"/>
      <c r="L4" s="997"/>
      <c r="M4" s="997"/>
      <c r="N4" s="997"/>
      <c r="O4" s="998"/>
      <c r="P4" s="26"/>
      <c r="Q4" s="26"/>
      <c r="R4" s="26"/>
      <c r="S4" s="26"/>
      <c r="T4" s="26"/>
      <c r="U4" s="26"/>
      <c r="V4" s="36"/>
      <c r="X4" s="23"/>
    </row>
    <row r="5" spans="1:46" s="27" customFormat="1" ht="12" customHeight="1">
      <c r="A5" s="1340"/>
      <c r="B5" s="935" t="s">
        <v>85</v>
      </c>
      <c r="C5" s="935"/>
      <c r="D5" s="935"/>
      <c r="E5" s="28"/>
      <c r="F5" s="933">
        <f>【入力用】チーム登録!D23</f>
        <v>0</v>
      </c>
      <c r="G5" s="933"/>
      <c r="H5" s="933"/>
      <c r="I5" s="929"/>
      <c r="J5" s="928" t="s">
        <v>765</v>
      </c>
      <c r="K5" s="929"/>
      <c r="L5" s="930" t="s">
        <v>189</v>
      </c>
      <c r="M5" s="931"/>
      <c r="N5" s="932"/>
      <c r="O5" s="928">
        <f>【入力用】個人登録!E15</f>
        <v>0</v>
      </c>
      <c r="P5" s="933"/>
      <c r="Q5" s="929"/>
      <c r="R5" s="470"/>
      <c r="S5" s="999"/>
      <c r="T5" s="999"/>
      <c r="U5" s="999"/>
      <c r="V5" s="471"/>
      <c r="W5" s="77"/>
      <c r="AL5" s="26"/>
    </row>
    <row r="6" spans="1:46" s="27" customFormat="1" ht="12" customHeight="1">
      <c r="A6" s="1340"/>
      <c r="B6" s="935" t="s">
        <v>86</v>
      </c>
      <c r="C6" s="935"/>
      <c r="D6" s="935"/>
      <c r="E6" s="255">
        <v>30</v>
      </c>
      <c r="F6" s="974">
        <f>【入力用】個人登録!E10</f>
        <v>0</v>
      </c>
      <c r="G6" s="974"/>
      <c r="H6" s="974"/>
      <c r="I6" s="974"/>
      <c r="J6" s="928">
        <f>【入力用】個人登録!O10</f>
        <v>0</v>
      </c>
      <c r="K6" s="929"/>
      <c r="L6" s="930" t="s">
        <v>190</v>
      </c>
      <c r="M6" s="931"/>
      <c r="N6" s="932"/>
      <c r="O6" s="928">
        <f>【入力用】チーム登録!D35</f>
        <v>0</v>
      </c>
      <c r="P6" s="933"/>
      <c r="Q6" s="929"/>
      <c r="R6" s="472"/>
      <c r="S6" s="934"/>
      <c r="T6" s="934"/>
      <c r="U6" s="934"/>
      <c r="V6" s="473"/>
      <c r="W6" s="23"/>
    </row>
    <row r="7" spans="1:46" s="27" customFormat="1" ht="12" customHeight="1">
      <c r="A7" s="1340"/>
      <c r="B7" s="935" t="s">
        <v>87</v>
      </c>
      <c r="C7" s="935"/>
      <c r="D7" s="935"/>
      <c r="E7" s="255">
        <v>31</v>
      </c>
      <c r="F7" s="974">
        <f>【入力用】個人登録!E11</f>
        <v>0</v>
      </c>
      <c r="G7" s="974"/>
      <c r="H7" s="974"/>
      <c r="I7" s="974"/>
      <c r="J7" s="928">
        <f>【入力用】個人登録!O11</f>
        <v>0</v>
      </c>
      <c r="K7" s="929"/>
      <c r="L7" s="1000" t="s">
        <v>191</v>
      </c>
      <c r="M7" s="1001"/>
      <c r="N7" s="1002"/>
      <c r="O7" s="928">
        <f>【入力用】個人登録!O16</f>
        <v>0</v>
      </c>
      <c r="P7" s="933"/>
      <c r="Q7" s="929"/>
      <c r="R7" s="472"/>
      <c r="S7" s="934"/>
      <c r="T7" s="934"/>
      <c r="U7" s="934"/>
      <c r="V7" s="473"/>
      <c r="W7" s="23"/>
    </row>
    <row r="8" spans="1:46" s="27" customFormat="1" ht="12" customHeight="1">
      <c r="A8" s="1340"/>
      <c r="B8" s="935" t="s">
        <v>87</v>
      </c>
      <c r="C8" s="935"/>
      <c r="D8" s="935"/>
      <c r="E8" s="255">
        <v>32</v>
      </c>
      <c r="F8" s="974">
        <f>【入力用】個人登録!E12</f>
        <v>0</v>
      </c>
      <c r="G8" s="974"/>
      <c r="H8" s="974"/>
      <c r="I8" s="974"/>
      <c r="J8" s="928">
        <f>【入力用】個人登録!O12</f>
        <v>0</v>
      </c>
      <c r="K8" s="929"/>
      <c r="L8" s="930" t="s">
        <v>192</v>
      </c>
      <c r="M8" s="931"/>
      <c r="N8" s="932"/>
      <c r="O8" s="928">
        <f>【入力用】個人登録!E13</f>
        <v>0</v>
      </c>
      <c r="P8" s="933"/>
      <c r="Q8" s="929"/>
      <c r="R8" s="472"/>
      <c r="S8" s="934"/>
      <c r="T8" s="934"/>
      <c r="U8" s="934"/>
      <c r="V8" s="473"/>
      <c r="W8" s="23"/>
    </row>
    <row r="9" spans="1:46" s="27" customFormat="1" ht="8.25" customHeight="1">
      <c r="A9" s="1340"/>
      <c r="B9" s="29"/>
      <c r="C9" s="29"/>
      <c r="D9" s="29"/>
      <c r="E9" s="26"/>
      <c r="F9" s="26"/>
      <c r="G9" s="26"/>
      <c r="H9" s="26"/>
      <c r="I9" s="26"/>
      <c r="J9" s="26"/>
      <c r="K9" s="26"/>
      <c r="L9" s="26"/>
      <c r="M9" s="26"/>
      <c r="N9" s="26"/>
      <c r="O9" s="26"/>
      <c r="P9" s="26"/>
      <c r="Q9" s="26"/>
      <c r="R9" s="26"/>
      <c r="S9" s="26"/>
      <c r="T9" s="26"/>
      <c r="U9" s="26"/>
      <c r="V9" s="26"/>
      <c r="W9" s="26"/>
    </row>
    <row r="10" spans="1:46" s="27" customFormat="1" ht="15" customHeight="1">
      <c r="A10" s="1340"/>
      <c r="B10" s="960" t="s">
        <v>88</v>
      </c>
      <c r="C10" s="960"/>
      <c r="D10" s="960"/>
      <c r="E10" s="960"/>
      <c r="F10" s="960"/>
      <c r="G10" s="960"/>
      <c r="H10" s="960"/>
      <c r="I10" s="960"/>
      <c r="J10" s="960"/>
      <c r="K10" s="960"/>
      <c r="L10" s="960"/>
      <c r="M10" s="960"/>
      <c r="N10" s="960"/>
      <c r="O10" s="960"/>
      <c r="P10" s="960"/>
      <c r="Q10" s="960"/>
      <c r="R10" s="960"/>
      <c r="S10" s="960"/>
      <c r="T10" s="960"/>
      <c r="U10" s="960"/>
      <c r="V10" s="960"/>
      <c r="W10" s="26"/>
    </row>
    <row r="11" spans="1:46" s="27" customFormat="1" ht="12" customHeight="1">
      <c r="A11" s="1340"/>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786</v>
      </c>
      <c r="AK11" s="203"/>
      <c r="AL11" s="203"/>
      <c r="AM11" s="203"/>
      <c r="AN11" s="203"/>
      <c r="AO11" s="203"/>
      <c r="AP11" s="203"/>
      <c r="AQ11" s="203"/>
      <c r="AR11" s="203"/>
      <c r="AS11" s="203"/>
      <c r="AT11" s="204"/>
    </row>
    <row r="12" spans="1:46" s="27" customFormat="1" ht="12" customHeight="1">
      <c r="A12" s="448" t="s">
        <v>185</v>
      </c>
      <c r="B12" s="255" t="s">
        <v>183</v>
      </c>
      <c r="C12" s="930" t="s">
        <v>89</v>
      </c>
      <c r="D12" s="932"/>
      <c r="E12" s="935" t="s">
        <v>90</v>
      </c>
      <c r="F12" s="935"/>
      <c r="G12" s="474" t="s">
        <v>91</v>
      </c>
      <c r="H12" s="935" t="s">
        <v>92</v>
      </c>
      <c r="I12" s="935"/>
      <c r="J12" s="935"/>
      <c r="K12" s="935" t="s">
        <v>301</v>
      </c>
      <c r="L12" s="935"/>
      <c r="M12" s="935"/>
      <c r="N12" s="930" t="s">
        <v>765</v>
      </c>
      <c r="O12" s="932"/>
      <c r="P12" s="935" t="s">
        <v>93</v>
      </c>
      <c r="Q12" s="935"/>
      <c r="R12" s="935"/>
      <c r="S12" s="255" t="s">
        <v>94</v>
      </c>
      <c r="T12" s="935" t="s">
        <v>95</v>
      </c>
      <c r="U12" s="935"/>
      <c r="V12" s="935"/>
      <c r="W12" s="26"/>
      <c r="AF12" s="33"/>
      <c r="AG12" s="30"/>
      <c r="AJ12" s="202" t="s">
        <v>787</v>
      </c>
      <c r="AK12" s="203"/>
      <c r="AL12" s="203"/>
      <c r="AM12" s="203"/>
      <c r="AN12" s="203"/>
      <c r="AO12" s="203"/>
      <c r="AP12" s="203"/>
      <c r="AQ12" s="203"/>
      <c r="AR12" s="203"/>
      <c r="AS12" s="203"/>
      <c r="AT12" s="204"/>
    </row>
    <row r="13" spans="1:46" s="27" customFormat="1" ht="12" customHeight="1">
      <c r="A13" s="449" t="s">
        <v>830</v>
      </c>
      <c r="B13" s="444">
        <v>1</v>
      </c>
      <c r="C13" s="963" t="str">
        <f>IF(ISERROR(VLOOKUP(A13,【入力用】個人登録!$A$21:$P$50,2,FALSE)),"",VLOOKUP(A13,【入力用】個人登録!$A$21:$P$50,2,FALSE)) &amp; IF(ISERROR(VLOOKUP(A13,【入力用】個人登録!$A$59:$P$127,2,FALSE)),"",VLOOKUP(A13,【入力用】個人登録!$A$59:$P$127,2,FALSE))</f>
        <v>10</v>
      </c>
      <c r="D13" s="964"/>
      <c r="E13" s="961" t="str">
        <f>IF(ISERROR(VLOOKUP(A13,【入力用】個人登録!$A$21:$P$50,13,FALSE)),"",VLOOKUP(A13,【入力用】個人登録!$A$21:$P$50,13,FALSE)) &amp; IF(ISERROR(VLOOKUP(A13,【入力用】個人登録!$A$59:$P$127,13,FALSE)),"",VLOOKUP(A13,【入力用】個人登録!$A$59:$P$127,13,FALSE))</f>
        <v/>
      </c>
      <c r="F13" s="962"/>
      <c r="G13" s="475" t="str">
        <f>IF(ISERROR(VLOOKUP(A13,【入力用】個人登録!$A$21:$P$50,15,FALSE)),"",VLOOKUP(A13,【入力用】個人登録!$A$21:$P$50,15,FALSE)) &amp; IF(ISERROR(VLOOKUP(A13,【入力用】個人登録!$A$59:$P$127,15,FALSE)),"",VLOOKUP(A13,【入力用】個人登録!$A$59:$P$127,15,FALSE))</f>
        <v/>
      </c>
      <c r="H13" s="965" t="str">
        <f>IF(ISERROR(VLOOKUP(A13,【入力用】個人登録!$A$21:$P$50,5,FALSE)),"",VLOOKUP(A13,【入力用】個人登録!$A$21:$P$50,5,FALSE)) &amp; IF(ISERROR(VLOOKUP(A13,【入力用】個人登録!$A$59:$P$127,5,FALSE)),"",VLOOKUP(A13,【入力用】個人登録!$A$59:$P$127,5,FALSE))</f>
        <v/>
      </c>
      <c r="I13" s="966"/>
      <c r="J13" s="967"/>
      <c r="K13" s="965" t="str">
        <f>IF(ISERROR(VLOOKUP(A13,【入力用】個人登録!$A$21:$P$50,6,FALSE)),"",VLOOKUP(A13,【入力用】個人登録!$A$21:$P$50,6,FALSE)) &amp; IF(ISERROR(VLOOKUP(A13,【入力用】個人登録!$A$59:$P$127,6,FALSE)),"",VLOOKUP(A13,【入力用】個人登録!$A$59:$P$127,6,FALSE))</f>
        <v/>
      </c>
      <c r="L13" s="966"/>
      <c r="M13" s="967"/>
      <c r="N13" s="965" t="str">
        <f>IF(ISERROR(VLOOKUP(A13,【入力用】個人登録!$A$21:$P$50,16,FALSE)),"",VLOOKUP(A13,【入力用】個人登録!$A$21:$P$50,16,FALSE)) &amp; IF(ISERROR(VLOOKUP(A13,【入力用】個人登録!$A$59:$P$127,16,FALSE)),"",VLOOKUP(A13,【入力用】個人登録!$A$59:$P$127,16,FALSE))</f>
        <v/>
      </c>
      <c r="O13" s="967"/>
      <c r="P13" s="968" t="str">
        <f>IF(ISERROR(VLOOKUP(A13,【入力用】個人登録!$A$21:$P$50,8,FALSE)),"",VLOOKUP(A13,【入力用】個人登録!$A$21:$P$50,8,FALSE)) &amp; IF(ISERROR(VLOOKUP(A13,【入力用】個人登録!$A$59:$P$127,8,FALSE)),"",VLOOKUP(A13,【入力用】個人登録!$A$59:$P$127,8,FALSE))</f>
        <v/>
      </c>
      <c r="Q13" s="969"/>
      <c r="R13" s="970"/>
      <c r="S13" s="457" t="str">
        <f>IF(ISERROR(VLOOKUP(A13,【入力用】個人登録!$A$21:$P$50,3,FALSE)),"",VLOOKUP(A13,【入力用】個人登録!$A$21:$P$50,3,FALSE)) &amp; IF(ISERROR(VLOOKUP(A13,【入力用】個人登録!$A$59:$P$127,3,FALSE)),"",VLOOKUP(A13,【入力用】個人登録!$A$59:$P$127,3,FALSE))</f>
        <v/>
      </c>
      <c r="T13" s="971"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972"/>
      <c r="V13" s="973"/>
      <c r="W13" s="23" t="s">
        <v>299</v>
      </c>
      <c r="AF13" s="48"/>
      <c r="AG13" s="30"/>
      <c r="AJ13" s="202" t="s">
        <v>788</v>
      </c>
      <c r="AK13" s="203"/>
      <c r="AL13" s="203"/>
      <c r="AM13" s="203"/>
      <c r="AN13" s="203"/>
      <c r="AO13" s="203"/>
      <c r="AP13" s="203"/>
      <c r="AQ13" s="203"/>
      <c r="AR13" s="203"/>
      <c r="AS13" s="203"/>
      <c r="AT13" s="204"/>
    </row>
    <row r="14" spans="1:46" s="27" customFormat="1" ht="12" customHeight="1">
      <c r="A14" s="449" t="s">
        <v>824</v>
      </c>
      <c r="B14" s="458">
        <v>2</v>
      </c>
      <c r="C14" s="936" t="str">
        <f>IF(ISERROR(VLOOKUP(A14,【入力用】個人登録!$A$21:$P$50,2,FALSE)),"",VLOOKUP(A14,【入力用】個人登録!$A$21:$P$50,2,FALSE)) &amp; IF(ISERROR(VLOOKUP(A14,【入力用】個人登録!$A$59:$P$127,2,FALSE)),"",VLOOKUP(A14,【入力用】個人登録!$A$59:$P$127,2,FALSE))</f>
        <v/>
      </c>
      <c r="D14" s="937"/>
      <c r="E14" s="938" t="str">
        <f>IF(ISERROR(VLOOKUP(A14,【入力用】個人登録!$A$21:$P$50,13,FALSE)),"",VLOOKUP(A14,【入力用】個人登録!$A$21:$P$50,13,FALSE)) &amp; IF(ISERROR(VLOOKUP(A14,【入力用】個人登録!$A$59:$P$127,13,FALSE)),"",VLOOKUP(A14,【入力用】個人登録!$A$59:$P$127,13,FALSE))</f>
        <v/>
      </c>
      <c r="F14" s="939"/>
      <c r="G14" s="476" t="str">
        <f>IF(ISERROR(VLOOKUP(A14,【入力用】個人登録!$A$21:$P$50,15,FALSE)),"",VLOOKUP(A14,【入力用】個人登録!$A$21:$P$50,15,FALSE)) &amp; IF(ISERROR(VLOOKUP(A14,【入力用】個人登録!$A$59:$P$127,15,FALSE)),"",VLOOKUP(A14,【入力用】個人登録!$A$59:$P$127,15,FALSE))</f>
        <v/>
      </c>
      <c r="H14" s="949" t="str">
        <f>IF(ISERROR(VLOOKUP(A14,【入力用】個人登録!$A$21:$P$50,5,FALSE)),"",VLOOKUP(A14,【入力用】個人登録!$A$21:$P$50,5,FALSE)) &amp; IF(ISERROR(VLOOKUP(A14,【入力用】個人登録!$A$59:$P$127,5,FALSE)),"",VLOOKUP(A14,【入力用】個人登録!$A$59:$P$127,5,FALSE))</f>
        <v/>
      </c>
      <c r="I14" s="950"/>
      <c r="J14" s="951"/>
      <c r="K14" s="949" t="str">
        <f>IF(ISERROR(VLOOKUP(A14,【入力用】個人登録!$A$21:$P$50,6,FALSE)),"",VLOOKUP(A14,【入力用】個人登録!$A$21:$P$50,6,FALSE)) &amp; IF(ISERROR(VLOOKUP(A14,【入力用】個人登録!$A$59:$P$127,6,FALSE)),"",VLOOKUP(A14,【入力用】個人登録!$A$59:$P$127,6,FALSE))</f>
        <v/>
      </c>
      <c r="L14" s="950"/>
      <c r="M14" s="951"/>
      <c r="N14" s="949" t="str">
        <f>IF(ISERROR(VLOOKUP(A14,【入力用】個人登録!$A$21:$P$50,16,FALSE)),"",VLOOKUP(A14,【入力用】個人登録!$A$21:$P$50,16,FALSE)) &amp; IF(ISERROR(VLOOKUP(A14,【入力用】個人登録!$A$59:$P$127,16,FALSE)),"",VLOOKUP(A14,【入力用】個人登録!$A$59:$P$127,16,FALSE))</f>
        <v/>
      </c>
      <c r="O14" s="951"/>
      <c r="P14" s="954" t="str">
        <f>IF(ISERROR(VLOOKUP(A14,【入力用】個人登録!$A$21:$P$50,8,FALSE)),"",VLOOKUP(A14,【入力用】個人登録!$A$21:$P$50,8,FALSE)) &amp; IF(ISERROR(VLOOKUP(A14,【入力用】個人登録!$A$59:$P$127,8,FALSE)),"",VLOOKUP(A14,【入力用】個人登録!$A$59:$P$127,8,FALSE))</f>
        <v/>
      </c>
      <c r="Q14" s="955"/>
      <c r="R14" s="956"/>
      <c r="S14" s="456" t="str">
        <f>IF(ISERROR(VLOOKUP(A14,【入力用】個人登録!$A$21:$P$50,3,FALSE)),"",VLOOKUP(A14,【入力用】個人登録!$A$21:$P$50,3,FALSE)) &amp; IF(ISERROR(VLOOKUP(A14,【入力用】個人登録!$A$59:$P$127,3,FALSE)),"",VLOOKUP(A14,【入力用】個人登録!$A$59:$P$127,3,FALSE))</f>
        <v/>
      </c>
      <c r="T14" s="957"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v>
      </c>
      <c r="U14" s="958"/>
      <c r="V14" s="959"/>
      <c r="W14" s="77" t="s">
        <v>300</v>
      </c>
      <c r="AF14" s="48"/>
      <c r="AG14" s="30"/>
      <c r="AJ14" s="202" t="s">
        <v>789</v>
      </c>
      <c r="AK14" s="203"/>
      <c r="AL14" s="203"/>
      <c r="AM14" s="203"/>
      <c r="AN14" s="203"/>
      <c r="AO14" s="203"/>
      <c r="AP14" s="203"/>
      <c r="AQ14" s="203"/>
      <c r="AR14" s="203"/>
      <c r="AS14" s="203"/>
      <c r="AT14" s="204"/>
    </row>
    <row r="15" spans="1:46" s="27" customFormat="1" ht="12" customHeight="1">
      <c r="A15" s="449" t="s">
        <v>825</v>
      </c>
      <c r="B15" s="458">
        <v>3</v>
      </c>
      <c r="C15" s="936" t="str">
        <f>IF(ISERROR(VLOOKUP(A15,【入力用】個人登録!$A$21:$P$50,2,FALSE)),"",VLOOKUP(A15,【入力用】個人登録!$A$21:$P$50,2,FALSE)) &amp; IF(ISERROR(VLOOKUP(A15,【入力用】個人登録!$A$59:$P$127,2,FALSE)),"",VLOOKUP(A15,【入力用】個人登録!$A$59:$P$127,2,FALSE))</f>
        <v/>
      </c>
      <c r="D15" s="937"/>
      <c r="E15" s="938" t="str">
        <f>IF(ISERROR(VLOOKUP(A15,【入力用】個人登録!$A$21:$P$50,13,FALSE)),"",VLOOKUP(A15,【入力用】個人登録!$A$21:$P$50,13,FALSE)) &amp; IF(ISERROR(VLOOKUP(A15,【入力用】個人登録!$A$59:$P$127,13,FALSE)),"",VLOOKUP(A15,【入力用】個人登録!$A$59:$P$127,13,FALSE))</f>
        <v/>
      </c>
      <c r="F15" s="939"/>
      <c r="G15" s="476" t="str">
        <f>IF(ISERROR(VLOOKUP(A15,【入力用】個人登録!$A$21:$P$50,15,FALSE)),"",VLOOKUP(A15,【入力用】個人登録!$A$21:$P$50,15,FALSE)) &amp; IF(ISERROR(VLOOKUP(A15,【入力用】個人登録!$A$59:$P$127,15,FALSE)),"",VLOOKUP(A15,【入力用】個人登録!$A$59:$P$127,15,FALSE))</f>
        <v/>
      </c>
      <c r="H15" s="949" t="str">
        <f>IF(ISERROR(VLOOKUP(A15,【入力用】個人登録!$A$21:$P$50,5,FALSE)),"",VLOOKUP(A15,【入力用】個人登録!$A$21:$P$50,5,FALSE)) &amp; IF(ISERROR(VLOOKUP(A15,【入力用】個人登録!$A$59:$P$127,5,FALSE)),"",VLOOKUP(A15,【入力用】個人登録!$A$59:$P$127,5,FALSE))</f>
        <v/>
      </c>
      <c r="I15" s="950"/>
      <c r="J15" s="951"/>
      <c r="K15" s="949" t="str">
        <f>IF(ISERROR(VLOOKUP(A15,【入力用】個人登録!$A$21:$P$50,6,FALSE)),"",VLOOKUP(A15,【入力用】個人登録!$A$21:$P$50,6,FALSE)) &amp; IF(ISERROR(VLOOKUP(A15,【入力用】個人登録!$A$59:$P$127,6,FALSE)),"",VLOOKUP(A15,【入力用】個人登録!$A$59:$P$127,6,FALSE))</f>
        <v/>
      </c>
      <c r="L15" s="950"/>
      <c r="M15" s="951"/>
      <c r="N15" s="949" t="str">
        <f>IF(ISERROR(VLOOKUP(A15,【入力用】個人登録!$A$21:$P$50,16,FALSE)),"",VLOOKUP(A15,【入力用】個人登録!$A$21:$P$50,16,FALSE)) &amp; IF(ISERROR(VLOOKUP(A15,【入力用】個人登録!$A$59:$P$127,16,FALSE)),"",VLOOKUP(A15,【入力用】個人登録!$A$59:$P$127,16,FALSE))</f>
        <v/>
      </c>
      <c r="O15" s="951"/>
      <c r="P15" s="954" t="str">
        <f>IF(ISERROR(VLOOKUP(A15,【入力用】個人登録!$A$21:$P$50,8,FALSE)),"",VLOOKUP(A15,【入力用】個人登録!$A$21:$P$50,8,FALSE)) &amp; IF(ISERROR(VLOOKUP(A15,【入力用】個人登録!$A$59:$P$127,8,FALSE)),"",VLOOKUP(A15,【入力用】個人登録!$A$59:$P$127,8,FALSE))</f>
        <v/>
      </c>
      <c r="Q15" s="955"/>
      <c r="R15" s="956"/>
      <c r="S15" s="456" t="str">
        <f>IF(ISERROR(VLOOKUP(A15,【入力用】個人登録!$A$21:$P$50,3,FALSE)),"",VLOOKUP(A15,【入力用】個人登録!$A$21:$P$50,3,FALSE)) &amp; IF(ISERROR(VLOOKUP(A15,【入力用】個人登録!$A$59:$P$127,3,FALSE)),"",VLOOKUP(A15,【入力用】個人登録!$A$59:$P$127,3,FALSE))</f>
        <v/>
      </c>
      <c r="T15" s="957"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v>
      </c>
      <c r="U15" s="958"/>
      <c r="V15" s="959"/>
      <c r="W15" s="26"/>
      <c r="AF15" s="48"/>
      <c r="AG15" s="31"/>
      <c r="AI15" s="26"/>
      <c r="AJ15" s="205"/>
      <c r="AK15" s="203"/>
      <c r="AL15" s="203"/>
      <c r="AM15" s="203"/>
      <c r="AN15" s="203"/>
      <c r="AO15" s="203"/>
      <c r="AP15" s="203"/>
      <c r="AQ15" s="203"/>
      <c r="AR15" s="203"/>
      <c r="AS15" s="203"/>
      <c r="AT15" s="204"/>
    </row>
    <row r="16" spans="1:46" s="27" customFormat="1" ht="12" customHeight="1">
      <c r="A16" s="449" t="s">
        <v>826</v>
      </c>
      <c r="B16" s="458">
        <v>4</v>
      </c>
      <c r="C16" s="936" t="str">
        <f>IF(ISERROR(VLOOKUP(A16,【入力用】個人登録!$A$21:$P$50,2,FALSE)),"",VLOOKUP(A16,【入力用】個人登録!$A$21:$P$50,2,FALSE)) &amp; IF(ISERROR(VLOOKUP(A16,【入力用】個人登録!$A$59:$P$127,2,FALSE)),"",VLOOKUP(A16,【入力用】個人登録!$A$59:$P$127,2,FALSE))</f>
        <v/>
      </c>
      <c r="D16" s="937"/>
      <c r="E16" s="938" t="str">
        <f>IF(ISERROR(VLOOKUP(A16,【入力用】個人登録!$A$21:$P$50,13,FALSE)),"",VLOOKUP(A16,【入力用】個人登録!$A$21:$P$50,13,FALSE)) &amp; IF(ISERROR(VLOOKUP(A16,【入力用】個人登録!$A$59:$P$127,13,FALSE)),"",VLOOKUP(A16,【入力用】個人登録!$A$59:$P$127,13,FALSE))</f>
        <v/>
      </c>
      <c r="F16" s="939"/>
      <c r="G16" s="476" t="str">
        <f>IF(ISERROR(VLOOKUP(A16,【入力用】個人登録!$A$21:$P$50,15,FALSE)),"",VLOOKUP(A16,【入力用】個人登録!$A$21:$P$50,15,FALSE)) &amp; IF(ISERROR(VLOOKUP(A16,【入力用】個人登録!$A$59:$P$127,15,FALSE)),"",VLOOKUP(A16,【入力用】個人登録!$A$59:$P$127,15,FALSE))</f>
        <v/>
      </c>
      <c r="H16" s="949" t="str">
        <f>IF(ISERROR(VLOOKUP(A16,【入力用】個人登録!$A$21:$P$50,5,FALSE)),"",VLOOKUP(A16,【入力用】個人登録!$A$21:$P$50,5,FALSE)) &amp; IF(ISERROR(VLOOKUP(A16,【入力用】個人登録!$A$59:$P$127,5,FALSE)),"",VLOOKUP(A16,【入力用】個人登録!$A$59:$P$127,5,FALSE))</f>
        <v/>
      </c>
      <c r="I16" s="950"/>
      <c r="J16" s="951"/>
      <c r="K16" s="949" t="str">
        <f>IF(ISERROR(VLOOKUP(A16,【入力用】個人登録!$A$21:$P$50,6,FALSE)),"",VLOOKUP(A16,【入力用】個人登録!$A$21:$P$50,6,FALSE)) &amp; IF(ISERROR(VLOOKUP(A16,【入力用】個人登録!$A$59:$P$127,6,FALSE)),"",VLOOKUP(A16,【入力用】個人登録!$A$59:$P$127,6,FALSE))</f>
        <v/>
      </c>
      <c r="L16" s="950"/>
      <c r="M16" s="951"/>
      <c r="N16" s="949" t="str">
        <f>IF(ISERROR(VLOOKUP(A16,【入力用】個人登録!$A$21:$P$50,16,FALSE)),"",VLOOKUP(A16,【入力用】個人登録!$A$21:$P$50,16,FALSE)) &amp; IF(ISERROR(VLOOKUP(A16,【入力用】個人登録!$A$59:$P$127,16,FALSE)),"",VLOOKUP(A16,【入力用】個人登録!$A$59:$P$127,16,FALSE))</f>
        <v/>
      </c>
      <c r="O16" s="951"/>
      <c r="P16" s="954" t="str">
        <f>IF(ISERROR(VLOOKUP(A16,【入力用】個人登録!$A$21:$P$50,8,FALSE)),"",VLOOKUP(A16,【入力用】個人登録!$A$21:$P$50,8,FALSE)) &amp; IF(ISERROR(VLOOKUP(A16,【入力用】個人登録!$A$59:$P$127,8,FALSE)),"",VLOOKUP(A16,【入力用】個人登録!$A$59:$P$127,8,FALSE))</f>
        <v/>
      </c>
      <c r="Q16" s="955"/>
      <c r="R16" s="956"/>
      <c r="S16" s="456" t="str">
        <f>IF(ISERROR(VLOOKUP(A16,【入力用】個人登録!$A$21:$P$50,3,FALSE)),"",VLOOKUP(A16,【入力用】個人登録!$A$21:$P$50,3,FALSE)) &amp; IF(ISERROR(VLOOKUP(A16,【入力用】個人登録!$A$59:$P$127,3,FALSE)),"",VLOOKUP(A16,【入力用】個人登録!$A$59:$P$127,3,FALSE))</f>
        <v/>
      </c>
      <c r="T16" s="957"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U16" s="958"/>
      <c r="V16" s="959"/>
      <c r="W16" s="26"/>
      <c r="AF16" s="48"/>
      <c r="AJ16" s="205"/>
      <c r="AK16" s="203"/>
      <c r="AL16" s="203"/>
      <c r="AM16" s="203"/>
      <c r="AN16" s="203"/>
      <c r="AO16" s="203"/>
      <c r="AP16" s="203"/>
      <c r="AQ16" s="203"/>
      <c r="AR16" s="203"/>
      <c r="AS16" s="203"/>
      <c r="AT16" s="204"/>
    </row>
    <row r="17" spans="1:32" s="27" customFormat="1" ht="12" customHeight="1">
      <c r="A17" s="449" t="s">
        <v>827</v>
      </c>
      <c r="B17" s="458">
        <v>5</v>
      </c>
      <c r="C17" s="936" t="str">
        <f>IF(ISERROR(VLOOKUP(A17,【入力用】個人登録!$A$21:$P$50,2,FALSE)),"",VLOOKUP(A17,【入力用】個人登録!$A$21:$P$50,2,FALSE)) &amp; IF(ISERROR(VLOOKUP(A17,【入力用】個人登録!$A$59:$P$127,2,FALSE)),"",VLOOKUP(A17,【入力用】個人登録!$A$59:$P$127,2,FALSE))</f>
        <v/>
      </c>
      <c r="D17" s="937"/>
      <c r="E17" s="938" t="str">
        <f>IF(ISERROR(VLOOKUP(A17,【入力用】個人登録!$A$21:$P$50,13,FALSE)),"",VLOOKUP(A17,【入力用】個人登録!$A$21:$P$50,13,FALSE)) &amp; IF(ISERROR(VLOOKUP(A17,【入力用】個人登録!$A$59:$P$127,13,FALSE)),"",VLOOKUP(A17,【入力用】個人登録!$A$59:$P$127,13,FALSE))</f>
        <v/>
      </c>
      <c r="F17" s="939"/>
      <c r="G17" s="476" t="str">
        <f>IF(ISERROR(VLOOKUP(A17,【入力用】個人登録!$A$21:$P$50,15,FALSE)),"",VLOOKUP(A17,【入力用】個人登録!$A$21:$P$50,15,FALSE)) &amp; IF(ISERROR(VLOOKUP(A17,【入力用】個人登録!$A$59:$P$127,15,FALSE)),"",VLOOKUP(A17,【入力用】個人登録!$A$59:$P$127,15,FALSE))</f>
        <v/>
      </c>
      <c r="H17" s="949" t="str">
        <f>IF(ISERROR(VLOOKUP(A17,【入力用】個人登録!$A$21:$P$50,5,FALSE)),"",VLOOKUP(A17,【入力用】個人登録!$A$21:$P$50,5,FALSE)) &amp; IF(ISERROR(VLOOKUP(A17,【入力用】個人登録!$A$59:$P$127,5,FALSE)),"",VLOOKUP(A17,【入力用】個人登録!$A$59:$P$127,5,FALSE))</f>
        <v/>
      </c>
      <c r="I17" s="950"/>
      <c r="J17" s="951"/>
      <c r="K17" s="949" t="str">
        <f>IF(ISERROR(VLOOKUP(A17,【入力用】個人登録!$A$21:$P$50,6,FALSE)),"",VLOOKUP(A17,【入力用】個人登録!$A$21:$P$50,6,FALSE)) &amp; IF(ISERROR(VLOOKUP(A17,【入力用】個人登録!$A$59:$P$127,6,FALSE)),"",VLOOKUP(A17,【入力用】個人登録!$A$59:$P$127,6,FALSE))</f>
        <v/>
      </c>
      <c r="L17" s="950"/>
      <c r="M17" s="951"/>
      <c r="N17" s="949" t="str">
        <f>IF(ISERROR(VLOOKUP(A17,【入力用】個人登録!$A$21:$P$50,16,FALSE)),"",VLOOKUP(A17,【入力用】個人登録!$A$21:$P$50,16,FALSE)) &amp; IF(ISERROR(VLOOKUP(A17,【入力用】個人登録!$A$59:$P$127,16,FALSE)),"",VLOOKUP(A17,【入力用】個人登録!$A$59:$P$127,16,FALSE))</f>
        <v/>
      </c>
      <c r="O17" s="951"/>
      <c r="P17" s="954" t="str">
        <f>IF(ISERROR(VLOOKUP(A17,【入力用】個人登録!$A$21:$P$50,8,FALSE)),"",VLOOKUP(A17,【入力用】個人登録!$A$21:$P$50,8,FALSE)) &amp; IF(ISERROR(VLOOKUP(A17,【入力用】個人登録!$A$59:$P$127,8,FALSE)),"",VLOOKUP(A17,【入力用】個人登録!$A$59:$P$127,8,FALSE))</f>
        <v/>
      </c>
      <c r="Q17" s="955"/>
      <c r="R17" s="956"/>
      <c r="S17" s="456" t="str">
        <f>IF(ISERROR(VLOOKUP(A17,【入力用】個人登録!$A$21:$P$50,3,FALSE)),"",VLOOKUP(A17,【入力用】個人登録!$A$21:$P$50,3,FALSE)) &amp; IF(ISERROR(VLOOKUP(A17,【入力用】個人登録!$A$59:$P$127,3,FALSE)),"",VLOOKUP(A17,【入力用】個人登録!$A$59:$P$127,3,FALSE))</f>
        <v/>
      </c>
      <c r="T17" s="957"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U17" s="958"/>
      <c r="V17" s="959"/>
      <c r="W17" s="26"/>
      <c r="AF17" s="48"/>
    </row>
    <row r="18" spans="1:32" s="27" customFormat="1" ht="12" customHeight="1">
      <c r="A18" s="449" t="s">
        <v>828</v>
      </c>
      <c r="B18" s="458">
        <v>6</v>
      </c>
      <c r="C18" s="936" t="str">
        <f>IF(ISERROR(VLOOKUP(A18,【入力用】個人登録!$A$21:$P$50,2,FALSE)),"",VLOOKUP(A18,【入力用】個人登録!$A$21:$P$50,2,FALSE)) &amp; IF(ISERROR(VLOOKUP(A18,【入力用】個人登録!$A$59:$P$127,2,FALSE)),"",VLOOKUP(A18,【入力用】個人登録!$A$59:$P$127,2,FALSE))</f>
        <v/>
      </c>
      <c r="D18" s="937"/>
      <c r="E18" s="938" t="str">
        <f>IF(ISERROR(VLOOKUP(A18,【入力用】個人登録!$A$21:$P$50,13,FALSE)),"",VLOOKUP(A18,【入力用】個人登録!$A$21:$P$50,13,FALSE)) &amp; IF(ISERROR(VLOOKUP(A18,【入力用】個人登録!$A$59:$P$127,13,FALSE)),"",VLOOKUP(A18,【入力用】個人登録!$A$59:$P$127,13,FALSE))</f>
        <v/>
      </c>
      <c r="F18" s="939"/>
      <c r="G18" s="476" t="str">
        <f>IF(ISERROR(VLOOKUP(A18,【入力用】個人登録!$A$21:$P$50,15,FALSE)),"",VLOOKUP(A18,【入力用】個人登録!$A$21:$P$50,15,FALSE)) &amp; IF(ISERROR(VLOOKUP(A18,【入力用】個人登録!$A$59:$P$127,15,FALSE)),"",VLOOKUP(A18,【入力用】個人登録!$A$59:$P$127,15,FALSE))</f>
        <v/>
      </c>
      <c r="H18" s="949" t="str">
        <f>IF(ISERROR(VLOOKUP(A18,【入力用】個人登録!$A$21:$P$50,5,FALSE)),"",VLOOKUP(A18,【入力用】個人登録!$A$21:$P$50,5,FALSE)) &amp; IF(ISERROR(VLOOKUP(A18,【入力用】個人登録!$A$59:$P$127,5,FALSE)),"",VLOOKUP(A18,【入力用】個人登録!$A$59:$P$127,5,FALSE))</f>
        <v/>
      </c>
      <c r="I18" s="950"/>
      <c r="J18" s="951"/>
      <c r="K18" s="949" t="str">
        <f>IF(ISERROR(VLOOKUP(A18,【入力用】個人登録!$A$21:$P$50,6,FALSE)),"",VLOOKUP(A18,【入力用】個人登録!$A$21:$P$50,6,FALSE)) &amp; IF(ISERROR(VLOOKUP(A18,【入力用】個人登録!$A$59:$P$127,6,FALSE)),"",VLOOKUP(A18,【入力用】個人登録!$A$59:$P$127,6,FALSE))</f>
        <v/>
      </c>
      <c r="L18" s="950"/>
      <c r="M18" s="951"/>
      <c r="N18" s="949" t="str">
        <f>IF(ISERROR(VLOOKUP(A18,【入力用】個人登録!$A$21:$P$50,16,FALSE)),"",VLOOKUP(A18,【入力用】個人登録!$A$21:$P$50,16,FALSE)) &amp; IF(ISERROR(VLOOKUP(A18,【入力用】個人登録!$A$59:$P$127,16,FALSE)),"",VLOOKUP(A18,【入力用】個人登録!$A$59:$P$127,16,FALSE))</f>
        <v/>
      </c>
      <c r="O18" s="951"/>
      <c r="P18" s="954" t="str">
        <f>IF(ISERROR(VLOOKUP(A18,【入力用】個人登録!$A$21:$P$50,8,FALSE)),"",VLOOKUP(A18,【入力用】個人登録!$A$21:$P$50,8,FALSE)) &amp; IF(ISERROR(VLOOKUP(A18,【入力用】個人登録!$A$59:$P$127,8,FALSE)),"",VLOOKUP(A18,【入力用】個人登録!$A$59:$P$127,8,FALSE))</f>
        <v/>
      </c>
      <c r="Q18" s="955"/>
      <c r="R18" s="956"/>
      <c r="S18" s="456" t="str">
        <f>IF(ISERROR(VLOOKUP(A18,【入力用】個人登録!$A$21:$P$50,3,FALSE)),"",VLOOKUP(A18,【入力用】個人登録!$A$21:$P$50,3,FALSE)) &amp; IF(ISERROR(VLOOKUP(A18,【入力用】個人登録!$A$59:$P$127,3,FALSE)),"",VLOOKUP(A18,【入力用】個人登録!$A$59:$P$127,3,FALSE))</f>
        <v/>
      </c>
      <c r="T18" s="957"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v>
      </c>
      <c r="U18" s="958"/>
      <c r="V18" s="959"/>
      <c r="W18" s="26"/>
      <c r="AF18" s="48"/>
    </row>
    <row r="19" spans="1:32" s="27" customFormat="1" ht="12" customHeight="1">
      <c r="A19" s="449" t="s">
        <v>831</v>
      </c>
      <c r="B19" s="458">
        <v>7</v>
      </c>
      <c r="C19" s="936" t="str">
        <f>IF(ISERROR(VLOOKUP(A19,【入力用】個人登録!$A$21:$P$50,2,FALSE)),"",VLOOKUP(A19,【入力用】個人登録!$A$21:$P$50,2,FALSE)) &amp; IF(ISERROR(VLOOKUP(A19,【入力用】個人登録!$A$59:$P$127,2,FALSE)),"",VLOOKUP(A19,【入力用】個人登録!$A$59:$P$127,2,FALSE))</f>
        <v/>
      </c>
      <c r="D19" s="937"/>
      <c r="E19" s="938" t="str">
        <f>IF(ISERROR(VLOOKUP(A19,【入力用】個人登録!$A$21:$P$50,13,FALSE)),"",VLOOKUP(A19,【入力用】個人登録!$A$21:$P$50,13,FALSE)) &amp; IF(ISERROR(VLOOKUP(A19,【入力用】個人登録!$A$59:$P$127,13,FALSE)),"",VLOOKUP(A19,【入力用】個人登録!$A$59:$P$127,13,FALSE))</f>
        <v/>
      </c>
      <c r="F19" s="939"/>
      <c r="G19" s="476" t="str">
        <f>IF(ISERROR(VLOOKUP(A19,【入力用】個人登録!$A$21:$P$50,15,FALSE)),"",VLOOKUP(A19,【入力用】個人登録!$A$21:$P$50,15,FALSE)) &amp; IF(ISERROR(VLOOKUP(A19,【入力用】個人登録!$A$59:$P$127,15,FALSE)),"",VLOOKUP(A19,【入力用】個人登録!$A$59:$P$127,15,FALSE))</f>
        <v/>
      </c>
      <c r="H19" s="949" t="str">
        <f>IF(ISERROR(VLOOKUP(A19,【入力用】個人登録!$A$21:$P$50,5,FALSE)),"",VLOOKUP(A19,【入力用】個人登録!$A$21:$P$50,5,FALSE)) &amp; IF(ISERROR(VLOOKUP(A19,【入力用】個人登録!$A$59:$P$127,5,FALSE)),"",VLOOKUP(A19,【入力用】個人登録!$A$59:$P$127,5,FALSE))</f>
        <v/>
      </c>
      <c r="I19" s="950"/>
      <c r="J19" s="951"/>
      <c r="K19" s="949" t="str">
        <f>IF(ISERROR(VLOOKUP(A19,【入力用】個人登録!$A$21:$P$50,6,FALSE)),"",VLOOKUP(A19,【入力用】個人登録!$A$21:$P$50,6,FALSE)) &amp; IF(ISERROR(VLOOKUP(A19,【入力用】個人登録!$A$59:$P$127,6,FALSE)),"",VLOOKUP(A19,【入力用】個人登録!$A$59:$P$127,6,FALSE))</f>
        <v/>
      </c>
      <c r="L19" s="950"/>
      <c r="M19" s="951"/>
      <c r="N19" s="949" t="str">
        <f>IF(ISERROR(VLOOKUP(A19,【入力用】個人登録!$A$21:$P$50,16,FALSE)),"",VLOOKUP(A19,【入力用】個人登録!$A$21:$P$50,16,FALSE)) &amp; IF(ISERROR(VLOOKUP(A19,【入力用】個人登録!$A$59:$P$127,16,FALSE)),"",VLOOKUP(A19,【入力用】個人登録!$A$59:$P$127,16,FALSE))</f>
        <v/>
      </c>
      <c r="O19" s="951"/>
      <c r="P19" s="954" t="str">
        <f>IF(ISERROR(VLOOKUP(A19,【入力用】個人登録!$A$21:$P$50,8,FALSE)),"",VLOOKUP(A19,【入力用】個人登録!$A$21:$P$50,8,FALSE)) &amp; IF(ISERROR(VLOOKUP(A19,【入力用】個人登録!$A$59:$P$127,8,FALSE)),"",VLOOKUP(A19,【入力用】個人登録!$A$59:$P$127,8,FALSE))</f>
        <v/>
      </c>
      <c r="Q19" s="955"/>
      <c r="R19" s="956"/>
      <c r="S19" s="456" t="str">
        <f>IF(ISERROR(VLOOKUP(A19,【入力用】個人登録!$A$21:$P$50,3,FALSE)),"",VLOOKUP(A19,【入力用】個人登録!$A$21:$P$50,3,FALSE)) &amp; IF(ISERROR(VLOOKUP(A19,【入力用】個人登録!$A$59:$P$127,3,FALSE)),"",VLOOKUP(A19,【入力用】個人登録!$A$59:$P$127,3,FALSE))</f>
        <v/>
      </c>
      <c r="T19" s="957"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v>
      </c>
      <c r="U19" s="958"/>
      <c r="V19" s="959"/>
      <c r="W19" s="26"/>
      <c r="AF19" s="48"/>
    </row>
    <row r="20" spans="1:32" s="27" customFormat="1" ht="12" customHeight="1">
      <c r="A20" s="449" t="s">
        <v>821</v>
      </c>
      <c r="B20" s="458">
        <v>8</v>
      </c>
      <c r="C20" s="936" t="str">
        <f>IF(ISERROR(VLOOKUP(A20,【入力用】個人登録!$A$21:$P$50,2,FALSE)),"",VLOOKUP(A20,【入力用】個人登録!$A$21:$P$50,2,FALSE)) &amp; IF(ISERROR(VLOOKUP(A20,【入力用】個人登録!$A$59:$P$127,2,FALSE)),"",VLOOKUP(A20,【入力用】個人登録!$A$59:$P$127,2,FALSE))</f>
        <v/>
      </c>
      <c r="D20" s="937"/>
      <c r="E20" s="938" t="str">
        <f>IF(ISERROR(VLOOKUP(A20,【入力用】個人登録!$A$21:$P$50,13,FALSE)),"",VLOOKUP(A20,【入力用】個人登録!$A$21:$P$50,13,FALSE)) &amp; IF(ISERROR(VLOOKUP(A20,【入力用】個人登録!$A$59:$P$127,13,FALSE)),"",VLOOKUP(A20,【入力用】個人登録!$A$59:$P$127,13,FALSE))</f>
        <v/>
      </c>
      <c r="F20" s="939"/>
      <c r="G20" s="476" t="str">
        <f>IF(ISERROR(VLOOKUP(A20,【入力用】個人登録!$A$21:$P$50,15,FALSE)),"",VLOOKUP(A20,【入力用】個人登録!$A$21:$P$50,15,FALSE)) &amp; IF(ISERROR(VLOOKUP(A20,【入力用】個人登録!$A$59:$P$127,15,FALSE)),"",VLOOKUP(A20,【入力用】個人登録!$A$59:$P$127,15,FALSE))</f>
        <v/>
      </c>
      <c r="H20" s="949" t="str">
        <f>IF(ISERROR(VLOOKUP(A20,【入力用】個人登録!$A$21:$P$50,5,FALSE)),"",VLOOKUP(A20,【入力用】個人登録!$A$21:$P$50,5,FALSE)) &amp; IF(ISERROR(VLOOKUP(A20,【入力用】個人登録!$A$59:$P$127,5,FALSE)),"",VLOOKUP(A20,【入力用】個人登録!$A$59:$P$127,5,FALSE))</f>
        <v/>
      </c>
      <c r="I20" s="950"/>
      <c r="J20" s="951"/>
      <c r="K20" s="949" t="str">
        <f>IF(ISERROR(VLOOKUP(A20,【入力用】個人登録!$A$21:$P$50,6,FALSE)),"",VLOOKUP(A20,【入力用】個人登録!$A$21:$P$50,6,FALSE)) &amp; IF(ISERROR(VLOOKUP(A20,【入力用】個人登録!$A$59:$P$127,6,FALSE)),"",VLOOKUP(A20,【入力用】個人登録!$A$59:$P$127,6,FALSE))</f>
        <v/>
      </c>
      <c r="L20" s="950"/>
      <c r="M20" s="951"/>
      <c r="N20" s="949" t="str">
        <f>IF(ISERROR(VLOOKUP(A20,【入力用】個人登録!$A$21:$P$50,16,FALSE)),"",VLOOKUP(A20,【入力用】個人登録!$A$21:$P$50,16,FALSE)) &amp; IF(ISERROR(VLOOKUP(A20,【入力用】個人登録!$A$59:$P$127,16,FALSE)),"",VLOOKUP(A20,【入力用】個人登録!$A$59:$P$127,16,FALSE))</f>
        <v/>
      </c>
      <c r="O20" s="951"/>
      <c r="P20" s="954" t="str">
        <f>IF(ISERROR(VLOOKUP(A20,【入力用】個人登録!$A$21:$P$50,8,FALSE)),"",VLOOKUP(A20,【入力用】個人登録!$A$21:$P$50,8,FALSE)) &amp; IF(ISERROR(VLOOKUP(A20,【入力用】個人登録!$A$59:$P$127,8,FALSE)),"",VLOOKUP(A20,【入力用】個人登録!$A$59:$P$127,8,FALSE))</f>
        <v/>
      </c>
      <c r="Q20" s="955"/>
      <c r="R20" s="956"/>
      <c r="S20" s="456" t="str">
        <f>IF(ISERROR(VLOOKUP(A20,【入力用】個人登録!$A$21:$P$50,3,FALSE)),"",VLOOKUP(A20,【入力用】個人登録!$A$21:$P$50,3,FALSE)) &amp; IF(ISERROR(VLOOKUP(A20,【入力用】個人登録!$A$59:$P$127,3,FALSE)),"",VLOOKUP(A20,【入力用】個人登録!$A$59:$P$127,3,FALSE))</f>
        <v/>
      </c>
      <c r="T20" s="957"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v>
      </c>
      <c r="U20" s="958"/>
      <c r="V20" s="959"/>
      <c r="W20" s="26"/>
      <c r="AF20" s="48"/>
    </row>
    <row r="21" spans="1:32" s="27" customFormat="1" ht="12" customHeight="1">
      <c r="A21" s="449" t="s">
        <v>829</v>
      </c>
      <c r="B21" s="458">
        <v>9</v>
      </c>
      <c r="C21" s="936" t="str">
        <f>IF(ISERROR(VLOOKUP(A21,【入力用】個人登録!$A$21:$P$50,2,FALSE)),"",VLOOKUP(A21,【入力用】個人登録!$A$21:$P$50,2,FALSE)) &amp; IF(ISERROR(VLOOKUP(A21,【入力用】個人登録!$A$59:$P$127,2,FALSE)),"",VLOOKUP(A21,【入力用】個人登録!$A$59:$P$127,2,FALSE))</f>
        <v/>
      </c>
      <c r="D21" s="937"/>
      <c r="E21" s="938" t="str">
        <f>IF(ISERROR(VLOOKUP(A21,【入力用】個人登録!$A$21:$P$50,13,FALSE)),"",VLOOKUP(A21,【入力用】個人登録!$A$21:$P$50,13,FALSE)) &amp; IF(ISERROR(VLOOKUP(A21,【入力用】個人登録!$A$59:$P$127,13,FALSE)),"",VLOOKUP(A21,【入力用】個人登録!$A$59:$P$127,13,FALSE))</f>
        <v/>
      </c>
      <c r="F21" s="939"/>
      <c r="G21" s="476" t="str">
        <f>IF(ISERROR(VLOOKUP(A21,【入力用】個人登録!$A$21:$P$50,15,FALSE)),"",VLOOKUP(A21,【入力用】個人登録!$A$21:$P$50,15,FALSE)) &amp; IF(ISERROR(VLOOKUP(A21,【入力用】個人登録!$A$59:$P$127,15,FALSE)),"",VLOOKUP(A21,【入力用】個人登録!$A$59:$P$127,15,FALSE))</f>
        <v/>
      </c>
      <c r="H21" s="949" t="str">
        <f>IF(ISERROR(VLOOKUP(A21,【入力用】個人登録!$A$21:$P$50,5,FALSE)),"",VLOOKUP(A21,【入力用】個人登録!$A$21:$P$50,5,FALSE)) &amp; IF(ISERROR(VLOOKUP(A21,【入力用】個人登録!$A$59:$P$127,5,FALSE)),"",VLOOKUP(A21,【入力用】個人登録!$A$59:$P$127,5,FALSE))</f>
        <v/>
      </c>
      <c r="I21" s="950"/>
      <c r="J21" s="951"/>
      <c r="K21" s="949" t="str">
        <f>IF(ISERROR(VLOOKUP(A21,【入力用】個人登録!$A$21:$P$50,6,FALSE)),"",VLOOKUP(A21,【入力用】個人登録!$A$21:$P$50,6,FALSE)) &amp; IF(ISERROR(VLOOKUP(A21,【入力用】個人登録!$A$59:$P$127,6,FALSE)),"",VLOOKUP(A21,【入力用】個人登録!$A$59:$P$127,6,FALSE))</f>
        <v/>
      </c>
      <c r="L21" s="950"/>
      <c r="M21" s="951"/>
      <c r="N21" s="949" t="str">
        <f>IF(ISERROR(VLOOKUP(A21,【入力用】個人登録!$A$21:$P$50,16,FALSE)),"",VLOOKUP(A21,【入力用】個人登録!$A$21:$P$50,16,FALSE)) &amp; IF(ISERROR(VLOOKUP(A21,【入力用】個人登録!$A$59:$P$127,16,FALSE)),"",VLOOKUP(A21,【入力用】個人登録!$A$59:$P$127,16,FALSE))</f>
        <v/>
      </c>
      <c r="O21" s="951"/>
      <c r="P21" s="954" t="str">
        <f>IF(ISERROR(VLOOKUP(A21,【入力用】個人登録!$A$21:$P$50,8,FALSE)),"",VLOOKUP(A21,【入力用】個人登録!$A$21:$P$50,8,FALSE)) &amp; IF(ISERROR(VLOOKUP(A21,【入力用】個人登録!$A$59:$P$127,8,FALSE)),"",VLOOKUP(A21,【入力用】個人登録!$A$59:$P$127,8,FALSE))</f>
        <v/>
      </c>
      <c r="Q21" s="955"/>
      <c r="R21" s="956"/>
      <c r="S21" s="456" t="str">
        <f>IF(ISERROR(VLOOKUP(A21,【入力用】個人登録!$A$21:$P$50,3,FALSE)),"",VLOOKUP(A21,【入力用】個人登録!$A$21:$P$50,3,FALSE)) &amp; IF(ISERROR(VLOOKUP(A21,【入力用】個人登録!$A$59:$P$127,3,FALSE)),"",VLOOKUP(A21,【入力用】個人登録!$A$59:$P$127,3,FALSE))</f>
        <v/>
      </c>
      <c r="T21" s="957"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v>
      </c>
      <c r="U21" s="958"/>
      <c r="V21" s="959"/>
      <c r="W21" s="23" t="s">
        <v>479</v>
      </c>
      <c r="AF21" s="48"/>
    </row>
    <row r="22" spans="1:32" s="27" customFormat="1" ht="12" customHeight="1">
      <c r="A22" s="449" t="s">
        <v>832</v>
      </c>
      <c r="B22" s="458">
        <v>10</v>
      </c>
      <c r="C22" s="936" t="str">
        <f>IF(ISERROR(VLOOKUP(A22,【入力用】個人登録!$A$21:$P$50,2,FALSE)),"",VLOOKUP(A22,【入力用】個人登録!$A$21:$P$50,2,FALSE)) &amp; IF(ISERROR(VLOOKUP(A22,【入力用】個人登録!$A$59:$P$127,2,FALSE)),"",VLOOKUP(A22,【入力用】個人登録!$A$59:$P$127,2,FALSE))</f>
        <v/>
      </c>
      <c r="D22" s="937"/>
      <c r="E22" s="938" t="str">
        <f>IF(ISERROR(VLOOKUP(A22,【入力用】個人登録!$A$21:$P$50,13,FALSE)),"",VLOOKUP(A22,【入力用】個人登録!$A$21:$P$50,13,FALSE)) &amp; IF(ISERROR(VLOOKUP(A22,【入力用】個人登録!$A$59:$P$127,13,FALSE)),"",VLOOKUP(A22,【入力用】個人登録!$A$59:$P$127,13,FALSE))</f>
        <v/>
      </c>
      <c r="F22" s="939"/>
      <c r="G22" s="476" t="str">
        <f>IF(ISERROR(VLOOKUP(A22,【入力用】個人登録!$A$21:$P$50,15,FALSE)),"",VLOOKUP(A22,【入力用】個人登録!$A$21:$P$50,15,FALSE)) &amp; IF(ISERROR(VLOOKUP(A22,【入力用】個人登録!$A$59:$P$127,15,FALSE)),"",VLOOKUP(A22,【入力用】個人登録!$A$59:$P$127,15,FALSE))</f>
        <v/>
      </c>
      <c r="H22" s="949" t="str">
        <f>IF(ISERROR(VLOOKUP(A22,【入力用】個人登録!$A$21:$P$50,5,FALSE)),"",VLOOKUP(A22,【入力用】個人登録!$A$21:$P$50,5,FALSE)) &amp; IF(ISERROR(VLOOKUP(A22,【入力用】個人登録!$A$59:$P$127,5,FALSE)),"",VLOOKUP(A22,【入力用】個人登録!$A$59:$P$127,5,FALSE))</f>
        <v/>
      </c>
      <c r="I22" s="950"/>
      <c r="J22" s="951"/>
      <c r="K22" s="949" t="str">
        <f>IF(ISERROR(VLOOKUP(A22,【入力用】個人登録!$A$21:$P$50,6,FALSE)),"",VLOOKUP(A22,【入力用】個人登録!$A$21:$P$50,6,FALSE)) &amp; IF(ISERROR(VLOOKUP(A22,【入力用】個人登録!$A$59:$P$127,6,FALSE)),"",VLOOKUP(A22,【入力用】個人登録!$A$59:$P$127,6,FALSE))</f>
        <v/>
      </c>
      <c r="L22" s="950"/>
      <c r="M22" s="951"/>
      <c r="N22" s="949" t="str">
        <f>IF(ISERROR(VLOOKUP(A22,【入力用】個人登録!$A$21:$P$50,16,FALSE)),"",VLOOKUP(A22,【入力用】個人登録!$A$21:$P$50,16,FALSE)) &amp; IF(ISERROR(VLOOKUP(A22,【入力用】個人登録!$A$59:$P$127,16,FALSE)),"",VLOOKUP(A22,【入力用】個人登録!$A$59:$P$127,16,FALSE))</f>
        <v/>
      </c>
      <c r="O22" s="951"/>
      <c r="P22" s="954" t="str">
        <f>IF(ISERROR(VLOOKUP(A22,【入力用】個人登録!$A$21:$P$50,8,FALSE)),"",VLOOKUP(A22,【入力用】個人登録!$A$21:$P$50,8,FALSE)) &amp; IF(ISERROR(VLOOKUP(A22,【入力用】個人登録!$A$59:$P$127,8,FALSE)),"",VLOOKUP(A22,【入力用】個人登録!$A$59:$P$127,8,FALSE))</f>
        <v/>
      </c>
      <c r="Q22" s="955"/>
      <c r="R22" s="956"/>
      <c r="S22" s="456" t="str">
        <f>IF(ISERROR(VLOOKUP(A22,【入力用】個人登録!$A$21:$P$50,3,FALSE)),"",VLOOKUP(A22,【入力用】個人登録!$A$21:$P$50,3,FALSE)) &amp; IF(ISERROR(VLOOKUP(A22,【入力用】個人登録!$A$59:$P$127,3,FALSE)),"",VLOOKUP(A22,【入力用】個人登録!$A$59:$P$127,3,FALSE))</f>
        <v/>
      </c>
      <c r="T22" s="957"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v>
      </c>
      <c r="U22" s="958"/>
      <c r="V22" s="959"/>
      <c r="W22" s="23"/>
      <c r="AF22" s="48"/>
    </row>
    <row r="23" spans="1:32" s="27" customFormat="1" ht="12" customHeight="1">
      <c r="A23" s="449" t="s">
        <v>833</v>
      </c>
      <c r="B23" s="458">
        <v>11</v>
      </c>
      <c r="C23" s="936" t="str">
        <f>IF(ISERROR(VLOOKUP(A23,【入力用】個人登録!$A$21:$P$50,2,FALSE)),"",VLOOKUP(A23,【入力用】個人登録!$A$21:$P$50,2,FALSE)) &amp; IF(ISERROR(VLOOKUP(A23,【入力用】個人登録!$A$59:$P$127,2,FALSE)),"",VLOOKUP(A23,【入力用】個人登録!$A$59:$P$127,2,FALSE))</f>
        <v/>
      </c>
      <c r="D23" s="937"/>
      <c r="E23" s="938" t="str">
        <f>IF(ISERROR(VLOOKUP(A23,【入力用】個人登録!$A$21:$P$50,13,FALSE)),"",VLOOKUP(A23,【入力用】個人登録!$A$21:$P$50,13,FALSE)) &amp; IF(ISERROR(VLOOKUP(A23,【入力用】個人登録!$A$59:$P$127,13,FALSE)),"",VLOOKUP(A23,【入力用】個人登録!$A$59:$P$127,13,FALSE))</f>
        <v/>
      </c>
      <c r="F23" s="939"/>
      <c r="G23" s="476" t="str">
        <f>IF(ISERROR(VLOOKUP(A23,【入力用】個人登録!$A$21:$P$50,15,FALSE)),"",VLOOKUP(A23,【入力用】個人登録!$A$21:$P$50,15,FALSE)) &amp; IF(ISERROR(VLOOKUP(A23,【入力用】個人登録!$A$59:$P$127,15,FALSE)),"",VLOOKUP(A23,【入力用】個人登録!$A$59:$P$127,15,FALSE))</f>
        <v/>
      </c>
      <c r="H23" s="949" t="str">
        <f>IF(ISERROR(VLOOKUP(A23,【入力用】個人登録!$A$21:$P$50,5,FALSE)),"",VLOOKUP(A23,【入力用】個人登録!$A$21:$P$50,5,FALSE)) &amp; IF(ISERROR(VLOOKUP(A23,【入力用】個人登録!$A$59:$P$127,5,FALSE)),"",VLOOKUP(A23,【入力用】個人登録!$A$59:$P$127,5,FALSE))</f>
        <v/>
      </c>
      <c r="I23" s="950"/>
      <c r="J23" s="951"/>
      <c r="K23" s="949" t="str">
        <f>IF(ISERROR(VLOOKUP(A23,【入力用】個人登録!$A$21:$P$50,6,FALSE)),"",VLOOKUP(A23,【入力用】個人登録!$A$21:$P$50,6,FALSE)) &amp; IF(ISERROR(VLOOKUP(A23,【入力用】個人登録!$A$59:$P$127,6,FALSE)),"",VLOOKUP(A23,【入力用】個人登録!$A$59:$P$127,6,FALSE))</f>
        <v/>
      </c>
      <c r="L23" s="950"/>
      <c r="M23" s="951"/>
      <c r="N23" s="949" t="str">
        <f>IF(ISERROR(VLOOKUP(A23,【入力用】個人登録!$A$21:$P$50,16,FALSE)),"",VLOOKUP(A23,【入力用】個人登録!$A$21:$P$50,16,FALSE)) &amp; IF(ISERROR(VLOOKUP(A23,【入力用】個人登録!$A$59:$P$127,16,FALSE)),"",VLOOKUP(A23,【入力用】個人登録!$A$59:$P$127,16,FALSE))</f>
        <v/>
      </c>
      <c r="O23" s="951"/>
      <c r="P23" s="954" t="str">
        <f>IF(ISERROR(VLOOKUP(A23,【入力用】個人登録!$A$21:$P$50,8,FALSE)),"",VLOOKUP(A23,【入力用】個人登録!$A$21:$P$50,8,FALSE)) &amp; IF(ISERROR(VLOOKUP(A23,【入力用】個人登録!$A$59:$P$127,8,FALSE)),"",VLOOKUP(A23,【入力用】個人登録!$A$59:$P$127,8,FALSE))</f>
        <v/>
      </c>
      <c r="Q23" s="955"/>
      <c r="R23" s="956"/>
      <c r="S23" s="456" t="str">
        <f>IF(ISERROR(VLOOKUP(A23,【入力用】個人登録!$A$21:$P$50,3,FALSE)),"",VLOOKUP(A23,【入力用】個人登録!$A$21:$P$50,3,FALSE)) &amp; IF(ISERROR(VLOOKUP(A23,【入力用】個人登録!$A$59:$P$127,3,FALSE)),"",VLOOKUP(A23,【入力用】個人登録!$A$59:$P$127,3,FALSE))</f>
        <v/>
      </c>
      <c r="T23" s="957"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v>
      </c>
      <c r="U23" s="958"/>
      <c r="V23" s="959"/>
      <c r="W23" s="23"/>
      <c r="AF23" s="48"/>
    </row>
    <row r="24" spans="1:32" s="27" customFormat="1" ht="12" customHeight="1">
      <c r="A24" s="449" t="s">
        <v>822</v>
      </c>
      <c r="B24" s="458">
        <v>12</v>
      </c>
      <c r="C24" s="936" t="str">
        <f>IF(ISERROR(VLOOKUP(A24,【入力用】個人登録!$A$21:$P$50,2,FALSE)),"",VLOOKUP(A24,【入力用】個人登録!$A$21:$P$50,2,FALSE)) &amp; IF(ISERROR(VLOOKUP(A24,【入力用】個人登録!$A$59:$P$127,2,FALSE)),"",VLOOKUP(A24,【入力用】個人登録!$A$59:$P$127,2,FALSE))</f>
        <v/>
      </c>
      <c r="D24" s="937"/>
      <c r="E24" s="938" t="str">
        <f>IF(ISERROR(VLOOKUP(A24,【入力用】個人登録!$A$21:$P$50,13,FALSE)),"",VLOOKUP(A24,【入力用】個人登録!$A$21:$P$50,13,FALSE)) &amp; IF(ISERROR(VLOOKUP(A24,【入力用】個人登録!$A$59:$P$127,13,FALSE)),"",VLOOKUP(A24,【入力用】個人登録!$A$59:$P$127,13,FALSE))</f>
        <v/>
      </c>
      <c r="F24" s="939"/>
      <c r="G24" s="476" t="str">
        <f>IF(ISERROR(VLOOKUP(A24,【入力用】個人登録!$A$21:$P$50,15,FALSE)),"",VLOOKUP(A24,【入力用】個人登録!$A$21:$P$50,15,FALSE)) &amp; IF(ISERROR(VLOOKUP(A24,【入力用】個人登録!$A$59:$P$127,15,FALSE)),"",VLOOKUP(A24,【入力用】個人登録!$A$59:$P$127,15,FALSE))</f>
        <v/>
      </c>
      <c r="H24" s="949" t="str">
        <f>IF(ISERROR(VLOOKUP(A24,【入力用】個人登録!$A$21:$P$50,5,FALSE)),"",VLOOKUP(A24,【入力用】個人登録!$A$21:$P$50,5,FALSE)) &amp; IF(ISERROR(VLOOKUP(A24,【入力用】個人登録!$A$59:$P$127,5,FALSE)),"",VLOOKUP(A24,【入力用】個人登録!$A$59:$P$127,5,FALSE))</f>
        <v/>
      </c>
      <c r="I24" s="950"/>
      <c r="J24" s="951"/>
      <c r="K24" s="949" t="str">
        <f>IF(ISERROR(VLOOKUP(A24,【入力用】個人登録!$A$21:$P$50,6,FALSE)),"",VLOOKUP(A24,【入力用】個人登録!$A$21:$P$50,6,FALSE)) &amp; IF(ISERROR(VLOOKUP(A24,【入力用】個人登録!$A$59:$P$127,6,FALSE)),"",VLOOKUP(A24,【入力用】個人登録!$A$59:$P$127,6,FALSE))</f>
        <v/>
      </c>
      <c r="L24" s="950"/>
      <c r="M24" s="951"/>
      <c r="N24" s="949" t="str">
        <f>IF(ISERROR(VLOOKUP(A24,【入力用】個人登録!$A$21:$P$50,16,FALSE)),"",VLOOKUP(A24,【入力用】個人登録!$A$21:$P$50,16,FALSE)) &amp; IF(ISERROR(VLOOKUP(A24,【入力用】個人登録!$A$59:$P$127,16,FALSE)),"",VLOOKUP(A24,【入力用】個人登録!$A$59:$P$127,16,FALSE))</f>
        <v/>
      </c>
      <c r="O24" s="951"/>
      <c r="P24" s="954" t="str">
        <f>IF(ISERROR(VLOOKUP(A24,【入力用】個人登録!$A$21:$P$50,8,FALSE)),"",VLOOKUP(A24,【入力用】個人登録!$A$21:$P$50,8,FALSE)) &amp; IF(ISERROR(VLOOKUP(A24,【入力用】個人登録!$A$59:$P$127,8,FALSE)),"",VLOOKUP(A24,【入力用】個人登録!$A$59:$P$127,8,FALSE))</f>
        <v/>
      </c>
      <c r="Q24" s="955"/>
      <c r="R24" s="956"/>
      <c r="S24" s="456" t="str">
        <f>IF(ISERROR(VLOOKUP(A24,【入力用】個人登録!$A$21:$P$50,3,FALSE)),"",VLOOKUP(A24,【入力用】個人登録!$A$21:$P$50,3,FALSE)) &amp; IF(ISERROR(VLOOKUP(A24,【入力用】個人登録!$A$59:$P$127,3,FALSE)),"",VLOOKUP(A24,【入力用】個人登録!$A$59:$P$127,3,FALSE))</f>
        <v/>
      </c>
      <c r="T24" s="957"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v>
      </c>
      <c r="U24" s="958"/>
      <c r="V24" s="959"/>
      <c r="W24" s="23"/>
      <c r="AF24" s="48"/>
    </row>
    <row r="25" spans="1:32" s="27" customFormat="1" ht="12" customHeight="1">
      <c r="A25" s="449" t="s">
        <v>834</v>
      </c>
      <c r="B25" s="458">
        <v>13</v>
      </c>
      <c r="C25" s="936" t="str">
        <f>IF(ISERROR(VLOOKUP(A25,【入力用】個人登録!$A$21:$P$50,2,FALSE)),"",VLOOKUP(A25,【入力用】個人登録!$A$21:$P$50,2,FALSE)) &amp; IF(ISERROR(VLOOKUP(A25,【入力用】個人登録!$A$59:$P$127,2,FALSE)),"",VLOOKUP(A25,【入力用】個人登録!$A$59:$P$127,2,FALSE))</f>
        <v/>
      </c>
      <c r="D25" s="937"/>
      <c r="E25" s="938" t="str">
        <f>IF(ISERROR(VLOOKUP(A25,【入力用】個人登録!$A$21:$P$50,13,FALSE)),"",VLOOKUP(A25,【入力用】個人登録!$A$21:$P$50,13,FALSE)) &amp; IF(ISERROR(VLOOKUP(A25,【入力用】個人登録!$A$59:$P$127,13,FALSE)),"",VLOOKUP(A25,【入力用】個人登録!$A$59:$P$127,13,FALSE))</f>
        <v/>
      </c>
      <c r="F25" s="939"/>
      <c r="G25" s="476" t="str">
        <f>IF(ISERROR(VLOOKUP(A25,【入力用】個人登録!$A$21:$P$50,15,FALSE)),"",VLOOKUP(A25,【入力用】個人登録!$A$21:$P$50,15,FALSE)) &amp; IF(ISERROR(VLOOKUP(A25,【入力用】個人登録!$A$59:$P$127,15,FALSE)),"",VLOOKUP(A25,【入力用】個人登録!$A$59:$P$127,15,FALSE))</f>
        <v/>
      </c>
      <c r="H25" s="949" t="str">
        <f>IF(ISERROR(VLOOKUP(A25,【入力用】個人登録!$A$21:$P$50,5,FALSE)),"",VLOOKUP(A25,【入力用】個人登録!$A$21:$P$50,5,FALSE)) &amp; IF(ISERROR(VLOOKUP(A25,【入力用】個人登録!$A$59:$P$127,5,FALSE)),"",VLOOKUP(A25,【入力用】個人登録!$A$59:$P$127,5,FALSE))</f>
        <v/>
      </c>
      <c r="I25" s="950"/>
      <c r="J25" s="951"/>
      <c r="K25" s="949" t="str">
        <f>IF(ISERROR(VLOOKUP(A25,【入力用】個人登録!$A$21:$P$50,6,FALSE)),"",VLOOKUP(A25,【入力用】個人登録!$A$21:$P$50,6,FALSE)) &amp; IF(ISERROR(VLOOKUP(A25,【入力用】個人登録!$A$59:$P$127,6,FALSE)),"",VLOOKUP(A25,【入力用】個人登録!$A$59:$P$127,6,FALSE))</f>
        <v/>
      </c>
      <c r="L25" s="950"/>
      <c r="M25" s="951"/>
      <c r="N25" s="949" t="str">
        <f>IF(ISERROR(VLOOKUP(A25,【入力用】個人登録!$A$21:$P$50,16,FALSE)),"",VLOOKUP(A25,【入力用】個人登録!$A$21:$P$50,16,FALSE)) &amp; IF(ISERROR(VLOOKUP(A25,【入力用】個人登録!$A$59:$P$127,16,FALSE)),"",VLOOKUP(A25,【入力用】個人登録!$A$59:$P$127,16,FALSE))</f>
        <v/>
      </c>
      <c r="O25" s="951"/>
      <c r="P25" s="954" t="str">
        <f>IF(ISERROR(VLOOKUP(A25,【入力用】個人登録!$A$21:$P$50,8,FALSE)),"",VLOOKUP(A25,【入力用】個人登録!$A$21:$P$50,8,FALSE)) &amp; IF(ISERROR(VLOOKUP(A25,【入力用】個人登録!$A$59:$P$127,8,FALSE)),"",VLOOKUP(A25,【入力用】個人登録!$A$59:$P$127,8,FALSE))</f>
        <v/>
      </c>
      <c r="Q25" s="955"/>
      <c r="R25" s="956"/>
      <c r="S25" s="456" t="str">
        <f>IF(ISERROR(VLOOKUP(A25,【入力用】個人登録!$A$21:$P$50,3,FALSE)),"",VLOOKUP(A25,【入力用】個人登録!$A$21:$P$50,3,FALSE)) &amp; IF(ISERROR(VLOOKUP(A25,【入力用】個人登録!$A$59:$P$127,3,FALSE)),"",VLOOKUP(A25,【入力用】個人登録!$A$59:$P$127,3,FALSE))</f>
        <v/>
      </c>
      <c r="T25" s="957"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v>
      </c>
      <c r="U25" s="958"/>
      <c r="V25" s="959"/>
      <c r="W25" s="23"/>
      <c r="AF25" s="48"/>
    </row>
    <row r="26" spans="1:32" s="27" customFormat="1" ht="12" customHeight="1">
      <c r="A26" s="449" t="s">
        <v>195</v>
      </c>
      <c r="B26" s="458">
        <v>14</v>
      </c>
      <c r="C26" s="936" t="str">
        <f>IF(ISERROR(VLOOKUP(A26,【入力用】個人登録!$A$21:$P$50,2,FALSE)),"",VLOOKUP(A26,【入力用】個人登録!$A$21:$P$50,2,FALSE)) &amp; IF(ISERROR(VLOOKUP(A26,【入力用】個人登録!$A$59:$P$127,2,FALSE)),"",VLOOKUP(A26,【入力用】個人登録!$A$59:$P$127,2,FALSE))</f>
        <v/>
      </c>
      <c r="D26" s="937"/>
      <c r="E26" s="938" t="str">
        <f>IF(ISERROR(VLOOKUP(A26,【入力用】個人登録!$A$21:$P$50,13,FALSE)),"",VLOOKUP(A26,【入力用】個人登録!$A$21:$P$50,13,FALSE)) &amp; IF(ISERROR(VLOOKUP(A26,【入力用】個人登録!$A$59:$P$127,13,FALSE)),"",VLOOKUP(A26,【入力用】個人登録!$A$59:$P$127,13,FALSE))</f>
        <v/>
      </c>
      <c r="F26" s="939"/>
      <c r="G26" s="477" t="str">
        <f>IF(ISERROR(VLOOKUP(A26,【入力用】個人登録!$A$21:$P$50,15,FALSE)),"",VLOOKUP(A26,【入力用】個人登録!$A$21:$P$50,15,FALSE)) &amp; IF(ISERROR(VLOOKUP(A26,【入力用】個人登録!$A$59:$P$127,15,FALSE)),"",VLOOKUP(A26,【入力用】個人登録!$A$59:$P$127,15,FALSE))</f>
        <v/>
      </c>
      <c r="H26" s="949" t="str">
        <f>IF(ISERROR(VLOOKUP(A26,【入力用】個人登録!$A$21:$P$50,5,FALSE)),"",VLOOKUP(A26,【入力用】個人登録!$A$21:$P$50,5,FALSE)) &amp; IF(ISERROR(VLOOKUP(A26,【入力用】個人登録!$A$59:$P$127,5,FALSE)),"",VLOOKUP(A26,【入力用】個人登録!$A$59:$P$127,5,FALSE))</f>
        <v/>
      </c>
      <c r="I26" s="950"/>
      <c r="J26" s="951"/>
      <c r="K26" s="949" t="str">
        <f>IF(ISERROR(VLOOKUP(A26,【入力用】個人登録!$A$21:$P$50,6,FALSE)),"",VLOOKUP(A26,【入力用】個人登録!$A$21:$P$50,6,FALSE)) &amp; IF(ISERROR(VLOOKUP(A26,【入力用】個人登録!$A$59:$P$127,6,FALSE)),"",VLOOKUP(A26,【入力用】個人登録!$A$59:$P$127,6,FALSE))</f>
        <v/>
      </c>
      <c r="L26" s="950"/>
      <c r="M26" s="951"/>
      <c r="N26" s="949" t="str">
        <f>IF(ISERROR(VLOOKUP(A26,【入力用】個人登録!$A$21:$P$50,16,FALSE)),"",VLOOKUP(A26,【入力用】個人登録!$A$21:$P$50,16,FALSE)) &amp; IF(ISERROR(VLOOKUP(A26,【入力用】個人登録!$A$59:$P$127,16,FALSE)),"",VLOOKUP(A26,【入力用】個人登録!$A$59:$P$127,16,FALSE))</f>
        <v/>
      </c>
      <c r="O26" s="951"/>
      <c r="P26" s="954" t="str">
        <f>IF(ISERROR(VLOOKUP(A26,【入力用】個人登録!$A$21:$P$50,8,FALSE)),"",VLOOKUP(A26,【入力用】個人登録!$A$21:$P$50,8,FALSE)) &amp; IF(ISERROR(VLOOKUP(A26,【入力用】個人登録!$A$59:$P$127,8,FALSE)),"",VLOOKUP(A26,【入力用】個人登録!$A$59:$P$127,8,FALSE))</f>
        <v/>
      </c>
      <c r="Q26" s="955"/>
      <c r="R26" s="956"/>
      <c r="S26" s="456" t="str">
        <f>IF(ISERROR(VLOOKUP(A26,【入力用】個人登録!$A$21:$P$50,3,FALSE)),"",VLOOKUP(A26,【入力用】個人登録!$A$21:$P$50,3,FALSE)) &amp; IF(ISERROR(VLOOKUP(A26,【入力用】個人登録!$A$59:$P$127,3,FALSE)),"",VLOOKUP(A26,【入力用】個人登録!$A$59:$P$127,3,FALSE))</f>
        <v/>
      </c>
      <c r="T26" s="957"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v>
      </c>
      <c r="U26" s="958"/>
      <c r="V26" s="959"/>
      <c r="W26" s="23"/>
      <c r="AF26" s="48"/>
    </row>
    <row r="27" spans="1:32" s="27" customFormat="1" ht="12" customHeight="1">
      <c r="A27" s="449" t="s">
        <v>835</v>
      </c>
      <c r="B27" s="458">
        <v>15</v>
      </c>
      <c r="C27" s="936" t="str">
        <f>IF(ISERROR(VLOOKUP(A27,【入力用】個人登録!$A$21:$P$50,2,FALSE)),"",VLOOKUP(A27,【入力用】個人登録!$A$21:$P$50,2,FALSE)) &amp; IF(ISERROR(VLOOKUP(A27,【入力用】個人登録!$A$59:$P$127,2,FALSE)),"",VLOOKUP(A27,【入力用】個人登録!$A$59:$P$127,2,FALSE))</f>
        <v/>
      </c>
      <c r="D27" s="937"/>
      <c r="E27" s="938" t="str">
        <f>IF(ISERROR(VLOOKUP(A27,【入力用】個人登録!$A$21:$P$50,13,FALSE)),"",VLOOKUP(A27,【入力用】個人登録!$A$21:$P$50,13,FALSE)) &amp; IF(ISERROR(VLOOKUP(A27,【入力用】個人登録!$A$59:$P$127,13,FALSE)),"",VLOOKUP(A27,【入力用】個人登録!$A$59:$P$127,13,FALSE))</f>
        <v/>
      </c>
      <c r="F27" s="939"/>
      <c r="G27" s="476" t="str">
        <f>IF(ISERROR(VLOOKUP(A27,【入力用】個人登録!$A$21:$P$50,15,FALSE)),"",VLOOKUP(A27,【入力用】個人登録!$A$21:$P$50,15,FALSE)) &amp; IF(ISERROR(VLOOKUP(A27,【入力用】個人登録!$A$59:$P$127,15,FALSE)),"",VLOOKUP(A27,【入力用】個人登録!$A$59:$P$127,15,FALSE))</f>
        <v/>
      </c>
      <c r="H27" s="949" t="str">
        <f>IF(ISERROR(VLOOKUP(A27,【入力用】個人登録!$A$21:$P$50,5,FALSE)),"",VLOOKUP(A27,【入力用】個人登録!$A$21:$P$50,5,FALSE)) &amp; IF(ISERROR(VLOOKUP(A27,【入力用】個人登録!$A$59:$P$127,5,FALSE)),"",VLOOKUP(A27,【入力用】個人登録!$A$59:$P$127,5,FALSE))</f>
        <v/>
      </c>
      <c r="I27" s="950"/>
      <c r="J27" s="951"/>
      <c r="K27" s="949" t="str">
        <f>IF(ISERROR(VLOOKUP(A27,【入力用】個人登録!$A$21:$P$50,6,FALSE)),"",VLOOKUP(A27,【入力用】個人登録!$A$21:$P$50,6,FALSE)) &amp; IF(ISERROR(VLOOKUP(A27,【入力用】個人登録!$A$59:$P$127,6,FALSE)),"",VLOOKUP(A27,【入力用】個人登録!$A$59:$P$127,6,FALSE))</f>
        <v/>
      </c>
      <c r="L27" s="950"/>
      <c r="M27" s="951"/>
      <c r="N27" s="949" t="str">
        <f>IF(ISERROR(VLOOKUP(A27,【入力用】個人登録!$A$21:$P$50,16,FALSE)),"",VLOOKUP(A27,【入力用】個人登録!$A$21:$P$50,16,FALSE)) &amp; IF(ISERROR(VLOOKUP(A27,【入力用】個人登録!$A$59:$P$127,16,FALSE)),"",VLOOKUP(A27,【入力用】個人登録!$A$59:$P$127,16,FALSE))</f>
        <v/>
      </c>
      <c r="O27" s="951"/>
      <c r="P27" s="954" t="str">
        <f>IF(ISERROR(VLOOKUP(A27,【入力用】個人登録!$A$21:$P$50,8,FALSE)),"",VLOOKUP(A27,【入力用】個人登録!$A$21:$P$50,8,FALSE)) &amp; IF(ISERROR(VLOOKUP(A27,【入力用】個人登録!$A$59:$P$127,8,FALSE)),"",VLOOKUP(A27,【入力用】個人登録!$A$59:$P$127,8,FALSE))</f>
        <v/>
      </c>
      <c r="Q27" s="955"/>
      <c r="R27" s="956"/>
      <c r="S27" s="456" t="str">
        <f>IF(ISERROR(VLOOKUP(A27,【入力用】個人登録!$A$21:$P$50,3,FALSE)),"",VLOOKUP(A27,【入力用】個人登録!$A$21:$P$50,3,FALSE)) &amp; IF(ISERROR(VLOOKUP(A27,【入力用】個人登録!$A$59:$P$127,3,FALSE)),"",VLOOKUP(A27,【入力用】個人登録!$A$59:$P$127,3,FALSE))</f>
        <v/>
      </c>
      <c r="T27" s="957"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v>
      </c>
      <c r="U27" s="958"/>
      <c r="V27" s="959"/>
      <c r="W27" s="23"/>
      <c r="AF27" s="48"/>
    </row>
    <row r="28" spans="1:32" s="27" customFormat="1" ht="12" customHeight="1">
      <c r="A28" s="449" t="s">
        <v>194</v>
      </c>
      <c r="B28" s="458">
        <v>16</v>
      </c>
      <c r="C28" s="936" t="str">
        <f>IF(ISERROR(VLOOKUP(A28,【入力用】個人登録!$A$21:$P$50,2,FALSE)),"",VLOOKUP(A28,【入力用】個人登録!$A$21:$P$50,2,FALSE)) &amp; IF(ISERROR(VLOOKUP(A28,【入力用】個人登録!$A$59:$P$127,2,FALSE)),"",VLOOKUP(A28,【入力用】個人登録!$A$59:$P$127,2,FALSE))</f>
        <v/>
      </c>
      <c r="D28" s="937"/>
      <c r="E28" s="938" t="str">
        <f>IF(ISERROR(VLOOKUP(A28,【入力用】個人登録!$A$21:$P$50,13,FALSE)),"",VLOOKUP(A28,【入力用】個人登録!$A$21:$P$50,13,FALSE)) &amp; IF(ISERROR(VLOOKUP(A28,【入力用】個人登録!$A$59:$P$127,13,FALSE)),"",VLOOKUP(A28,【入力用】個人登録!$A$59:$P$127,13,FALSE))</f>
        <v/>
      </c>
      <c r="F28" s="939"/>
      <c r="G28" s="476" t="str">
        <f>IF(ISERROR(VLOOKUP(A28,【入力用】個人登録!$A$21:$P$50,15,FALSE)),"",VLOOKUP(A28,【入力用】個人登録!$A$21:$P$50,15,FALSE)) &amp; IF(ISERROR(VLOOKUP(A28,【入力用】個人登録!$A$59:$P$127,15,FALSE)),"",VLOOKUP(A28,【入力用】個人登録!$A$59:$P$127,15,FALSE))</f>
        <v/>
      </c>
      <c r="H28" s="949" t="str">
        <f>IF(ISERROR(VLOOKUP(A28,【入力用】個人登録!$A$21:$P$50,5,FALSE)),"",VLOOKUP(A28,【入力用】個人登録!$A$21:$P$50,5,FALSE)) &amp; IF(ISERROR(VLOOKUP(A28,【入力用】個人登録!$A$59:$P$127,5,FALSE)),"",VLOOKUP(A28,【入力用】個人登録!$A$59:$P$127,5,FALSE))</f>
        <v/>
      </c>
      <c r="I28" s="950"/>
      <c r="J28" s="951"/>
      <c r="K28" s="949" t="str">
        <f>IF(ISERROR(VLOOKUP(A28,【入力用】個人登録!$A$21:$P$50,6,FALSE)),"",VLOOKUP(A28,【入力用】個人登録!$A$21:$P$50,6,FALSE)) &amp; IF(ISERROR(VLOOKUP(A28,【入力用】個人登録!$A$59:$P$127,6,FALSE)),"",VLOOKUP(A28,【入力用】個人登録!$A$59:$P$127,6,FALSE))</f>
        <v/>
      </c>
      <c r="L28" s="950"/>
      <c r="M28" s="951"/>
      <c r="N28" s="949" t="str">
        <f>IF(ISERROR(VLOOKUP(A28,【入力用】個人登録!$A$21:$P$50,16,FALSE)),"",VLOOKUP(A28,【入力用】個人登録!$A$21:$P$50,16,FALSE)) &amp; IF(ISERROR(VLOOKUP(A28,【入力用】個人登録!$A$59:$P$127,16,FALSE)),"",VLOOKUP(A28,【入力用】個人登録!$A$59:$P$127,16,FALSE))</f>
        <v/>
      </c>
      <c r="O28" s="951"/>
      <c r="P28" s="954" t="str">
        <f>IF(ISERROR(VLOOKUP(A28,【入力用】個人登録!$A$21:$P$50,8,FALSE)),"",VLOOKUP(A28,【入力用】個人登録!$A$21:$P$50,8,FALSE)) &amp; IF(ISERROR(VLOOKUP(A28,【入力用】個人登録!$A$59:$P$127,8,FALSE)),"",VLOOKUP(A28,【入力用】個人登録!$A$59:$P$127,8,FALSE))</f>
        <v/>
      </c>
      <c r="Q28" s="955"/>
      <c r="R28" s="956"/>
      <c r="S28" s="456" t="str">
        <f>IF(ISERROR(VLOOKUP(A28,【入力用】個人登録!$A$21:$P$50,3,FALSE)),"",VLOOKUP(A28,【入力用】個人登録!$A$21:$P$50,3,FALSE)) &amp; IF(ISERROR(VLOOKUP(A28,【入力用】個人登録!$A$59:$P$127,3,FALSE)),"",VLOOKUP(A28,【入力用】個人登録!$A$59:$P$127,3,FALSE))</f>
        <v/>
      </c>
      <c r="T28" s="957"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v>
      </c>
      <c r="U28" s="958"/>
      <c r="V28" s="959"/>
      <c r="W28" s="23"/>
      <c r="AF28" s="48"/>
    </row>
    <row r="29" spans="1:32" s="27" customFormat="1" ht="12" customHeight="1">
      <c r="A29" s="449" t="s">
        <v>836</v>
      </c>
      <c r="B29" s="458">
        <v>17</v>
      </c>
      <c r="C29" s="936" t="str">
        <f>IF(ISERROR(VLOOKUP(A29,【入力用】個人登録!$A$21:$P$50,2,FALSE)),"",VLOOKUP(A29,【入力用】個人登録!$A$21:$P$50,2,FALSE)) &amp; IF(ISERROR(VLOOKUP(A29,【入力用】個人登録!$A$59:$P$127,2,FALSE)),"",VLOOKUP(A29,【入力用】個人登録!$A$59:$P$127,2,FALSE))</f>
        <v/>
      </c>
      <c r="D29" s="937"/>
      <c r="E29" s="938" t="str">
        <f>IF(ISERROR(VLOOKUP(A29,【入力用】個人登録!$A$21:$P$50,13,FALSE)),"",VLOOKUP(A29,【入力用】個人登録!$A$21:$P$50,13,FALSE)) &amp; IF(ISERROR(VLOOKUP(A29,【入力用】個人登録!$A$59:$P$127,13,FALSE)),"",VLOOKUP(A29,【入力用】個人登録!$A$59:$P$127,13,FALSE))</f>
        <v/>
      </c>
      <c r="F29" s="939"/>
      <c r="G29" s="476" t="str">
        <f>IF(ISERROR(VLOOKUP(A29,【入力用】個人登録!$A$21:$P$50,15,FALSE)),"",VLOOKUP(A29,【入力用】個人登録!$A$21:$P$50,15,FALSE)) &amp; IF(ISERROR(VLOOKUP(A29,【入力用】個人登録!$A$59:$P$127,15,FALSE)),"",VLOOKUP(A29,【入力用】個人登録!$A$59:$P$127,15,FALSE))</f>
        <v/>
      </c>
      <c r="H29" s="949" t="str">
        <f>IF(ISERROR(VLOOKUP(A29,【入力用】個人登録!$A$21:$P$50,5,FALSE)),"",VLOOKUP(A29,【入力用】個人登録!$A$21:$P$50,5,FALSE)) &amp; IF(ISERROR(VLOOKUP(A29,【入力用】個人登録!$A$59:$P$127,5,FALSE)),"",VLOOKUP(A29,【入力用】個人登録!$A$59:$P$127,5,FALSE))</f>
        <v/>
      </c>
      <c r="I29" s="950"/>
      <c r="J29" s="951"/>
      <c r="K29" s="949" t="str">
        <f>IF(ISERROR(VLOOKUP(A29,【入力用】個人登録!$A$21:$P$50,6,FALSE)),"",VLOOKUP(A29,【入力用】個人登録!$A$21:$P$50,6,FALSE)) &amp; IF(ISERROR(VLOOKUP(A29,【入力用】個人登録!$A$59:$P$127,6,FALSE)),"",VLOOKUP(A29,【入力用】個人登録!$A$59:$P$127,6,FALSE))</f>
        <v/>
      </c>
      <c r="L29" s="950"/>
      <c r="M29" s="951"/>
      <c r="N29" s="949" t="str">
        <f>IF(ISERROR(VLOOKUP(A29,【入力用】個人登録!$A$21:$P$50,16,FALSE)),"",VLOOKUP(A29,【入力用】個人登録!$A$21:$P$50,16,FALSE)) &amp; IF(ISERROR(VLOOKUP(A29,【入力用】個人登録!$A$59:$P$127,16,FALSE)),"",VLOOKUP(A29,【入力用】個人登録!$A$59:$P$127,16,FALSE))</f>
        <v/>
      </c>
      <c r="O29" s="951"/>
      <c r="P29" s="954" t="str">
        <f>IF(ISERROR(VLOOKUP(A29,【入力用】個人登録!$A$21:$P$50,8,FALSE)),"",VLOOKUP(A29,【入力用】個人登録!$A$21:$P$50,8,FALSE)) &amp; IF(ISERROR(VLOOKUP(A29,【入力用】個人登録!$A$59:$P$127,8,FALSE)),"",VLOOKUP(A29,【入力用】個人登録!$A$59:$P$127,8,FALSE))</f>
        <v/>
      </c>
      <c r="Q29" s="955"/>
      <c r="R29" s="956"/>
      <c r="S29" s="456" t="str">
        <f>IF(ISERROR(VLOOKUP(A29,【入力用】個人登録!$A$21:$P$50,3,FALSE)),"",VLOOKUP(A29,【入力用】個人登録!$A$21:$P$50,3,FALSE)) &amp; IF(ISERROR(VLOOKUP(A29,【入力用】個人登録!$A$59:$P$127,3,FALSE)),"",VLOOKUP(A29,【入力用】個人登録!$A$59:$P$127,3,FALSE))</f>
        <v/>
      </c>
      <c r="T29" s="957"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v>
      </c>
      <c r="U29" s="958"/>
      <c r="V29" s="959"/>
      <c r="W29" s="23"/>
      <c r="AF29" s="48"/>
    </row>
    <row r="30" spans="1:32" s="27" customFormat="1" ht="12" customHeight="1">
      <c r="A30" s="449" t="s">
        <v>837</v>
      </c>
      <c r="B30" s="458">
        <v>18</v>
      </c>
      <c r="C30" s="936" t="str">
        <f>IF(ISERROR(VLOOKUP(A30,【入力用】個人登録!$A$21:$P$50,2,FALSE)),"",VLOOKUP(A30,【入力用】個人登録!$A$21:$P$50,2,FALSE)) &amp; IF(ISERROR(VLOOKUP(A30,【入力用】個人登録!$A$59:$P$127,2,FALSE)),"",VLOOKUP(A30,【入力用】個人登録!$A$59:$P$127,2,FALSE))</f>
        <v/>
      </c>
      <c r="D30" s="937"/>
      <c r="E30" s="938" t="str">
        <f>IF(ISERROR(VLOOKUP(A30,【入力用】個人登録!$A$21:$P$50,13,FALSE)),"",VLOOKUP(A30,【入力用】個人登録!$A$21:$P$50,13,FALSE)) &amp; IF(ISERROR(VLOOKUP(A30,【入力用】個人登録!$A$59:$P$127,13,FALSE)),"",VLOOKUP(A30,【入力用】個人登録!$A$59:$P$127,13,FALSE))</f>
        <v/>
      </c>
      <c r="F30" s="939"/>
      <c r="G30" s="476" t="str">
        <f>IF(ISERROR(VLOOKUP(A30,【入力用】個人登録!$A$21:$P$50,15,FALSE)),"",VLOOKUP(A30,【入力用】個人登録!$A$21:$P$50,15,FALSE)) &amp; IF(ISERROR(VLOOKUP(A30,【入力用】個人登録!$A$59:$P$127,15,FALSE)),"",VLOOKUP(A30,【入力用】個人登録!$A$59:$P$127,15,FALSE))</f>
        <v/>
      </c>
      <c r="H30" s="949" t="str">
        <f>IF(ISERROR(VLOOKUP(A30,【入力用】個人登録!$A$21:$P$50,5,FALSE)),"",VLOOKUP(A30,【入力用】個人登録!$A$21:$P$50,5,FALSE)) &amp; IF(ISERROR(VLOOKUP(A30,【入力用】個人登録!$A$59:$P$127,5,FALSE)),"",VLOOKUP(A30,【入力用】個人登録!$A$59:$P$127,5,FALSE))</f>
        <v/>
      </c>
      <c r="I30" s="950"/>
      <c r="J30" s="951"/>
      <c r="K30" s="949" t="str">
        <f>IF(ISERROR(VLOOKUP(A30,【入力用】個人登録!$A$21:$P$50,6,FALSE)),"",VLOOKUP(A30,【入力用】個人登録!$A$21:$P$50,6,FALSE)) &amp; IF(ISERROR(VLOOKUP(A30,【入力用】個人登録!$A$59:$P$127,6,FALSE)),"",VLOOKUP(A30,【入力用】個人登録!$A$59:$P$127,6,FALSE))</f>
        <v/>
      </c>
      <c r="L30" s="950"/>
      <c r="M30" s="951"/>
      <c r="N30" s="949" t="str">
        <f>IF(ISERROR(VLOOKUP(A30,【入力用】個人登録!$A$21:$P$50,16,FALSE)),"",VLOOKUP(A30,【入力用】個人登録!$A$21:$P$50,16,FALSE)) &amp; IF(ISERROR(VLOOKUP(A30,【入力用】個人登録!$A$59:$P$127,16,FALSE)),"",VLOOKUP(A30,【入力用】個人登録!$A$59:$P$127,16,FALSE))</f>
        <v/>
      </c>
      <c r="O30" s="951"/>
      <c r="P30" s="954" t="str">
        <f>IF(ISERROR(VLOOKUP(A30,【入力用】個人登録!$A$21:$P$50,8,FALSE)),"",VLOOKUP(A30,【入力用】個人登録!$A$21:$P$50,8,FALSE)) &amp; IF(ISERROR(VLOOKUP(A30,【入力用】個人登録!$A$59:$P$127,8,FALSE)),"",VLOOKUP(A30,【入力用】個人登録!$A$59:$P$127,8,FALSE))</f>
        <v/>
      </c>
      <c r="Q30" s="955"/>
      <c r="R30" s="956"/>
      <c r="S30" s="456" t="str">
        <f>IF(ISERROR(VLOOKUP(A30,【入力用】個人登録!$A$21:$P$50,3,FALSE)),"",VLOOKUP(A30,【入力用】個人登録!$A$21:$P$50,3,FALSE)) &amp; IF(ISERROR(VLOOKUP(A30,【入力用】個人登録!$A$59:$P$127,3,FALSE)),"",VLOOKUP(A30,【入力用】個人登録!$A$59:$P$127,3,FALSE))</f>
        <v/>
      </c>
      <c r="T30" s="957"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v>
      </c>
      <c r="U30" s="958"/>
      <c r="V30" s="959"/>
      <c r="W30" s="23"/>
      <c r="AF30" s="48"/>
    </row>
    <row r="31" spans="1:32" s="27" customFormat="1" ht="12" customHeight="1">
      <c r="A31" s="449" t="s">
        <v>838</v>
      </c>
      <c r="B31" s="458">
        <v>19</v>
      </c>
      <c r="C31" s="936" t="str">
        <f>IF(ISERROR(VLOOKUP(A31,【入力用】個人登録!$A$21:$P$50,2,FALSE)),"",VLOOKUP(A31,【入力用】個人登録!$A$21:$P$50,2,FALSE)) &amp; IF(ISERROR(VLOOKUP(A31,【入力用】個人登録!$A$59:$P$127,2,FALSE)),"",VLOOKUP(A31,【入力用】個人登録!$A$59:$P$127,2,FALSE))</f>
        <v/>
      </c>
      <c r="D31" s="937"/>
      <c r="E31" s="938" t="str">
        <f>IF(ISERROR(VLOOKUP(A31,【入力用】個人登録!$A$21:$P$50,13,FALSE)),"",VLOOKUP(A31,【入力用】個人登録!$A$21:$P$50,13,FALSE)) &amp; IF(ISERROR(VLOOKUP(A31,【入力用】個人登録!$A$59:$P$127,13,FALSE)),"",VLOOKUP(A31,【入力用】個人登録!$A$59:$P$127,13,FALSE))</f>
        <v/>
      </c>
      <c r="F31" s="939"/>
      <c r="G31" s="476" t="str">
        <f>IF(ISERROR(VLOOKUP(A31,【入力用】個人登録!$A$21:$P$50,15,FALSE)),"",VLOOKUP(A31,【入力用】個人登録!$A$21:$P$50,15,FALSE)) &amp; IF(ISERROR(VLOOKUP(A31,【入力用】個人登録!$A$59:$P$127,15,FALSE)),"",VLOOKUP(A31,【入力用】個人登録!$A$59:$P$127,15,FALSE))</f>
        <v/>
      </c>
      <c r="H31" s="949" t="str">
        <f>IF(ISERROR(VLOOKUP(A31,【入力用】個人登録!$A$21:$P$50,5,FALSE)),"",VLOOKUP(A31,【入力用】個人登録!$A$21:$P$50,5,FALSE)) &amp; IF(ISERROR(VLOOKUP(A31,【入力用】個人登録!$A$59:$P$127,5,FALSE)),"",VLOOKUP(A31,【入力用】個人登録!$A$59:$P$127,5,FALSE))</f>
        <v/>
      </c>
      <c r="I31" s="950"/>
      <c r="J31" s="951"/>
      <c r="K31" s="949" t="str">
        <f>IF(ISERROR(VLOOKUP(A31,【入力用】個人登録!$A$21:$P$50,6,FALSE)),"",VLOOKUP(A31,【入力用】個人登録!$A$21:$P$50,6,FALSE)) &amp; IF(ISERROR(VLOOKUP(A31,【入力用】個人登録!$A$59:$P$127,6,FALSE)),"",VLOOKUP(A31,【入力用】個人登録!$A$59:$P$127,6,FALSE))</f>
        <v/>
      </c>
      <c r="L31" s="950"/>
      <c r="M31" s="951"/>
      <c r="N31" s="949" t="str">
        <f>IF(ISERROR(VLOOKUP(A31,【入力用】個人登録!$A$21:$P$50,16,FALSE)),"",VLOOKUP(A31,【入力用】個人登録!$A$21:$P$50,16,FALSE)) &amp; IF(ISERROR(VLOOKUP(A31,【入力用】個人登録!$A$59:$P$127,16,FALSE)),"",VLOOKUP(A31,【入力用】個人登録!$A$59:$P$127,16,FALSE))</f>
        <v/>
      </c>
      <c r="O31" s="951"/>
      <c r="P31" s="954" t="str">
        <f>IF(ISERROR(VLOOKUP(A31,【入力用】個人登録!$A$21:$P$50,8,FALSE)),"",VLOOKUP(A31,【入力用】個人登録!$A$21:$P$50,8,FALSE)) &amp; IF(ISERROR(VLOOKUP(A31,【入力用】個人登録!$A$59:$P$127,8,FALSE)),"",VLOOKUP(A31,【入力用】個人登録!$A$59:$P$127,8,FALSE))</f>
        <v/>
      </c>
      <c r="Q31" s="955"/>
      <c r="R31" s="956"/>
      <c r="S31" s="456" t="str">
        <f>IF(ISERROR(VLOOKUP(A31,【入力用】個人登録!$A$21:$P$50,3,FALSE)),"",VLOOKUP(A31,【入力用】個人登録!$A$21:$P$50,3,FALSE)) &amp; IF(ISERROR(VLOOKUP(A31,【入力用】個人登録!$A$59:$P$127,3,FALSE)),"",VLOOKUP(A31,【入力用】個人登録!$A$59:$P$127,3,FALSE))</f>
        <v/>
      </c>
      <c r="T31" s="957"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v>
      </c>
      <c r="U31" s="958"/>
      <c r="V31" s="959"/>
      <c r="W31" s="23"/>
      <c r="AF31" s="48"/>
    </row>
    <row r="32" spans="1:32" s="27" customFormat="1" ht="12" customHeight="1">
      <c r="A32" s="449" t="s">
        <v>823</v>
      </c>
      <c r="B32" s="458">
        <v>20</v>
      </c>
      <c r="C32" s="936" t="str">
        <f>IF(ISERROR(VLOOKUP(A32,【入力用】個人登録!$A$21:$P$50,2,FALSE)),"",VLOOKUP(A32,【入力用】個人登録!$A$21:$P$50,2,FALSE)) &amp; IF(ISERROR(VLOOKUP(A32,【入力用】個人登録!$A$59:$P$127,2,FALSE)),"",VLOOKUP(A32,【入力用】個人登録!$A$59:$P$127,2,FALSE))</f>
        <v/>
      </c>
      <c r="D32" s="937"/>
      <c r="E32" s="938" t="str">
        <f>IF(ISERROR(VLOOKUP(A32,【入力用】個人登録!$A$21:$P$50,13,FALSE)),"",VLOOKUP(A32,【入力用】個人登録!$A$21:$P$50,13,FALSE)) &amp; IF(ISERROR(VLOOKUP(A32,【入力用】個人登録!$A$59:$P$127,13,FALSE)),"",VLOOKUP(A32,【入力用】個人登録!$A$59:$P$127,13,FALSE))</f>
        <v/>
      </c>
      <c r="F32" s="939"/>
      <c r="G32" s="476" t="str">
        <f>IF(ISERROR(VLOOKUP(A32,【入力用】個人登録!$A$21:$P$50,15,FALSE)),"",VLOOKUP(A32,【入力用】個人登録!$A$21:$P$50,15,FALSE)) &amp; IF(ISERROR(VLOOKUP(A32,【入力用】個人登録!$A$59:$P$127,15,FALSE)),"",VLOOKUP(A32,【入力用】個人登録!$A$59:$P$127,15,FALSE))</f>
        <v/>
      </c>
      <c r="H32" s="949" t="str">
        <f>IF(ISERROR(VLOOKUP(A32,【入力用】個人登録!$A$21:$P$50,5,FALSE)),"",VLOOKUP(A32,【入力用】個人登録!$A$21:$P$50,5,FALSE)) &amp; IF(ISERROR(VLOOKUP(A32,【入力用】個人登録!$A$59:$P$127,5,FALSE)),"",VLOOKUP(A32,【入力用】個人登録!$A$59:$P$127,5,FALSE))</f>
        <v/>
      </c>
      <c r="I32" s="950"/>
      <c r="J32" s="951"/>
      <c r="K32" s="949" t="str">
        <f>IF(ISERROR(VLOOKUP(A32,【入力用】個人登録!$A$21:$P$50,6,FALSE)),"",VLOOKUP(A32,【入力用】個人登録!$A$21:$P$50,6,FALSE)) &amp; IF(ISERROR(VLOOKUP(A32,【入力用】個人登録!$A$59:$P$127,6,FALSE)),"",VLOOKUP(A32,【入力用】個人登録!$A$59:$P$127,6,FALSE))</f>
        <v/>
      </c>
      <c r="L32" s="950"/>
      <c r="M32" s="951"/>
      <c r="N32" s="949" t="str">
        <f>IF(ISERROR(VLOOKUP(A32,【入力用】個人登録!$A$21:$P$50,16,FALSE)),"",VLOOKUP(A32,【入力用】個人登録!$A$21:$P$50,16,FALSE)) &amp; IF(ISERROR(VLOOKUP(A32,【入力用】個人登録!$A$59:$P$127,16,FALSE)),"",VLOOKUP(A32,【入力用】個人登録!$A$59:$P$127,16,FALSE))</f>
        <v/>
      </c>
      <c r="O32" s="951"/>
      <c r="P32" s="954" t="str">
        <f>IF(ISERROR(VLOOKUP(A32,【入力用】個人登録!$A$21:$P$50,8,FALSE)),"",VLOOKUP(A32,【入力用】個人登録!$A$21:$P$50,8,FALSE)) &amp; IF(ISERROR(VLOOKUP(A32,【入力用】個人登録!$A$59:$P$127,8,FALSE)),"",VLOOKUP(A32,【入力用】個人登録!$A$59:$P$127,8,FALSE))</f>
        <v/>
      </c>
      <c r="Q32" s="955"/>
      <c r="R32" s="956"/>
      <c r="S32" s="456" t="str">
        <f>IF(ISERROR(VLOOKUP(A32,【入力用】個人登録!$A$21:$P$50,3,FALSE)),"",VLOOKUP(A32,【入力用】個人登録!$A$21:$P$50,3,FALSE)) &amp; IF(ISERROR(VLOOKUP(A32,【入力用】個人登録!$A$59:$P$127,3,FALSE)),"",VLOOKUP(A32,【入力用】個人登録!$A$59:$P$127,3,FALSE))</f>
        <v/>
      </c>
      <c r="T32" s="957"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v>
      </c>
      <c r="U32" s="958"/>
      <c r="V32" s="959"/>
      <c r="W32" s="23"/>
      <c r="AF32" s="48"/>
    </row>
    <row r="33" spans="1:32" s="27" customFormat="1" ht="12" customHeight="1">
      <c r="A33" s="449" t="s">
        <v>839</v>
      </c>
      <c r="B33" s="458">
        <v>21</v>
      </c>
      <c r="C33" s="936" t="str">
        <f>IF(ISERROR(VLOOKUP(A33,【入力用】個人登録!$A$21:$P$50,2,FALSE)),"",VLOOKUP(A33,【入力用】個人登録!$A$21:$P$50,2,FALSE)) &amp; IF(ISERROR(VLOOKUP(A33,【入力用】個人登録!$A$59:$P$127,2,FALSE)),"",VLOOKUP(A33,【入力用】個人登録!$A$59:$P$127,2,FALSE))</f>
        <v/>
      </c>
      <c r="D33" s="937"/>
      <c r="E33" s="938" t="str">
        <f>IF(ISERROR(VLOOKUP(A33,【入力用】個人登録!$A$21:$P$50,13,FALSE)),"",VLOOKUP(A33,【入力用】個人登録!$A$21:$P$50,13,FALSE)) &amp; IF(ISERROR(VLOOKUP(A33,【入力用】個人登録!$A$59:$P$127,13,FALSE)),"",VLOOKUP(A33,【入力用】個人登録!$A$59:$P$127,13,FALSE))</f>
        <v/>
      </c>
      <c r="F33" s="939"/>
      <c r="G33" s="476" t="str">
        <f>IF(ISERROR(VLOOKUP(A33,【入力用】個人登録!$A$21:$P$50,15,FALSE)),"",VLOOKUP(A33,【入力用】個人登録!$A$21:$P$50,15,FALSE)) &amp; IF(ISERROR(VLOOKUP(A33,【入力用】個人登録!$A$59:$P$127,15,FALSE)),"",VLOOKUP(A33,【入力用】個人登録!$A$59:$P$127,15,FALSE))</f>
        <v/>
      </c>
      <c r="H33" s="949" t="str">
        <f>IF(ISERROR(VLOOKUP(A33,【入力用】個人登録!$A$21:$P$50,5,FALSE)),"",VLOOKUP(A33,【入力用】個人登録!$A$21:$P$50,5,FALSE)) &amp; IF(ISERROR(VLOOKUP(A33,【入力用】個人登録!$A$59:$P$127,5,FALSE)),"",VLOOKUP(A33,【入力用】個人登録!$A$59:$P$127,5,FALSE))</f>
        <v/>
      </c>
      <c r="I33" s="950"/>
      <c r="J33" s="951"/>
      <c r="K33" s="949" t="str">
        <f>IF(ISERROR(VLOOKUP(A33,【入力用】個人登録!$A$21:$P$50,6,FALSE)),"",VLOOKUP(A33,【入力用】個人登録!$A$21:$P$50,6,FALSE)) &amp; IF(ISERROR(VLOOKUP(A33,【入力用】個人登録!$A$59:$P$127,6,FALSE)),"",VLOOKUP(A33,【入力用】個人登録!$A$59:$P$127,6,FALSE))</f>
        <v/>
      </c>
      <c r="L33" s="950"/>
      <c r="M33" s="951"/>
      <c r="N33" s="949" t="str">
        <f>IF(ISERROR(VLOOKUP(A33,【入力用】個人登録!$A$21:$P$50,16,FALSE)),"",VLOOKUP(A33,【入力用】個人登録!$A$21:$P$50,16,FALSE)) &amp; IF(ISERROR(VLOOKUP(A33,【入力用】個人登録!$A$59:$P$127,16,FALSE)),"",VLOOKUP(A33,【入力用】個人登録!$A$59:$P$127,16,FALSE))</f>
        <v/>
      </c>
      <c r="O33" s="951"/>
      <c r="P33" s="954" t="str">
        <f>IF(ISERROR(VLOOKUP(A33,【入力用】個人登録!$A$21:$P$50,8,FALSE)),"",VLOOKUP(A33,【入力用】個人登録!$A$21:$P$50,8,FALSE)) &amp; IF(ISERROR(VLOOKUP(A33,【入力用】個人登録!$A$59:$P$127,8,FALSE)),"",VLOOKUP(A33,【入力用】個人登録!$A$59:$P$127,8,FALSE))</f>
        <v/>
      </c>
      <c r="Q33" s="955"/>
      <c r="R33" s="956"/>
      <c r="S33" s="456" t="str">
        <f>IF(ISERROR(VLOOKUP(A33,【入力用】個人登録!$A$21:$P$50,3,FALSE)),"",VLOOKUP(A33,【入力用】個人登録!$A$21:$P$50,3,FALSE)) &amp; IF(ISERROR(VLOOKUP(A33,【入力用】個人登録!$A$59:$P$127,3,FALSE)),"",VLOOKUP(A33,【入力用】個人登録!$A$59:$P$127,3,FALSE))</f>
        <v/>
      </c>
      <c r="T33" s="957"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v>
      </c>
      <c r="U33" s="958"/>
      <c r="V33" s="959"/>
      <c r="W33" s="23"/>
      <c r="AF33" s="48"/>
    </row>
    <row r="34" spans="1:32" s="27" customFormat="1" ht="12" customHeight="1">
      <c r="A34" s="449" t="s">
        <v>840</v>
      </c>
      <c r="B34" s="458">
        <v>22</v>
      </c>
      <c r="C34" s="936" t="str">
        <f>IF(ISERROR(VLOOKUP(A34,【入力用】個人登録!$A$21:$P$50,2,FALSE)),"",VLOOKUP(A34,【入力用】個人登録!$A$21:$P$50,2,FALSE)) &amp; IF(ISERROR(VLOOKUP(A34,【入力用】個人登録!$A$59:$P$127,2,FALSE)),"",VLOOKUP(A34,【入力用】個人登録!$A$59:$P$127,2,FALSE))</f>
        <v/>
      </c>
      <c r="D34" s="937"/>
      <c r="E34" s="938" t="str">
        <f>IF(ISERROR(VLOOKUP(A34,【入力用】個人登録!$A$21:$P$50,13,FALSE)),"",VLOOKUP(A34,【入力用】個人登録!$A$21:$P$50,13,FALSE)) &amp; IF(ISERROR(VLOOKUP(A34,【入力用】個人登録!$A$59:$P$127,13,FALSE)),"",VLOOKUP(A34,【入力用】個人登録!$A$59:$P$127,13,FALSE))</f>
        <v/>
      </c>
      <c r="F34" s="939"/>
      <c r="G34" s="476" t="str">
        <f>IF(ISERROR(VLOOKUP(A34,【入力用】個人登録!$A$21:$P$50,15,FALSE)),"",VLOOKUP(A34,【入力用】個人登録!$A$21:$P$50,15,FALSE)) &amp; IF(ISERROR(VLOOKUP(A34,【入力用】個人登録!$A$59:$P$127,15,FALSE)),"",VLOOKUP(A34,【入力用】個人登録!$A$59:$P$127,15,FALSE))</f>
        <v/>
      </c>
      <c r="H34" s="949" t="str">
        <f>IF(ISERROR(VLOOKUP(A34,【入力用】個人登録!$A$21:$P$50,5,FALSE)),"",VLOOKUP(A34,【入力用】個人登録!$A$21:$P$50,5,FALSE)) &amp; IF(ISERROR(VLOOKUP(A34,【入力用】個人登録!$A$59:$P$127,5,FALSE)),"",VLOOKUP(A34,【入力用】個人登録!$A$59:$P$127,5,FALSE))</f>
        <v/>
      </c>
      <c r="I34" s="950"/>
      <c r="J34" s="951"/>
      <c r="K34" s="949" t="str">
        <f>IF(ISERROR(VLOOKUP(A34,【入力用】個人登録!$A$21:$P$50,6,FALSE)),"",VLOOKUP(A34,【入力用】個人登録!$A$21:$P$50,6,FALSE)) &amp; IF(ISERROR(VLOOKUP(A34,【入力用】個人登録!$A$59:$P$127,6,FALSE)),"",VLOOKUP(A34,【入力用】個人登録!$A$59:$P$127,6,FALSE))</f>
        <v/>
      </c>
      <c r="L34" s="950"/>
      <c r="M34" s="951"/>
      <c r="N34" s="949" t="str">
        <f>IF(ISERROR(VLOOKUP(A34,【入力用】個人登録!$A$21:$P$50,16,FALSE)),"",VLOOKUP(A34,【入力用】個人登録!$A$21:$P$50,16,FALSE)) &amp; IF(ISERROR(VLOOKUP(A34,【入力用】個人登録!$A$59:$P$127,16,FALSE)),"",VLOOKUP(A34,【入力用】個人登録!$A$59:$P$127,16,FALSE))</f>
        <v/>
      </c>
      <c r="O34" s="951"/>
      <c r="P34" s="954" t="str">
        <f>IF(ISERROR(VLOOKUP(A34,【入力用】個人登録!$A$21:$P$50,8,FALSE)),"",VLOOKUP(A34,【入力用】個人登録!$A$21:$P$50,8,FALSE)) &amp; IF(ISERROR(VLOOKUP(A34,【入力用】個人登録!$A$59:$P$127,8,FALSE)),"",VLOOKUP(A34,【入力用】個人登録!$A$59:$P$127,8,FALSE))</f>
        <v/>
      </c>
      <c r="Q34" s="955"/>
      <c r="R34" s="956"/>
      <c r="S34" s="456" t="str">
        <f>IF(ISERROR(VLOOKUP(A34,【入力用】個人登録!$A$21:$P$50,3,FALSE)),"",VLOOKUP(A34,【入力用】個人登録!$A$21:$P$50,3,FALSE)) &amp; IF(ISERROR(VLOOKUP(A34,【入力用】個人登録!$A$59:$P$127,3,FALSE)),"",VLOOKUP(A34,【入力用】個人登録!$A$59:$P$127,3,FALSE))</f>
        <v/>
      </c>
      <c r="T34" s="957"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v>
      </c>
      <c r="U34" s="958"/>
      <c r="V34" s="959"/>
      <c r="W34" s="23"/>
      <c r="AF34" s="48"/>
    </row>
    <row r="35" spans="1:32" s="27" customFormat="1" ht="12" customHeight="1">
      <c r="A35" s="449" t="s">
        <v>841</v>
      </c>
      <c r="B35" s="458">
        <v>23</v>
      </c>
      <c r="C35" s="936" t="str">
        <f>IF(ISERROR(VLOOKUP(A35,【入力用】個人登録!$A$21:$P$50,2,FALSE)),"",VLOOKUP(A35,【入力用】個人登録!$A$21:$P$50,2,FALSE)) &amp; IF(ISERROR(VLOOKUP(A35,【入力用】個人登録!$A$59:$P$127,2,FALSE)),"",VLOOKUP(A35,【入力用】個人登録!$A$59:$P$127,2,FALSE))</f>
        <v/>
      </c>
      <c r="D35" s="937"/>
      <c r="E35" s="938" t="str">
        <f>IF(ISERROR(VLOOKUP(A35,【入力用】個人登録!$A$21:$P$50,13,FALSE)),"",VLOOKUP(A35,【入力用】個人登録!$A$21:$P$50,13,FALSE)) &amp; IF(ISERROR(VLOOKUP(A35,【入力用】個人登録!$A$59:$P$127,13,FALSE)),"",VLOOKUP(A35,【入力用】個人登録!$A$59:$P$127,13,FALSE))</f>
        <v/>
      </c>
      <c r="F35" s="939"/>
      <c r="G35" s="476" t="str">
        <f>IF(ISERROR(VLOOKUP(A35,【入力用】個人登録!$A$21:$P$50,15,FALSE)),"",VLOOKUP(A35,【入力用】個人登録!$A$21:$P$50,15,FALSE)) &amp; IF(ISERROR(VLOOKUP(A35,【入力用】個人登録!$A$59:$P$127,15,FALSE)),"",VLOOKUP(A35,【入力用】個人登録!$A$59:$P$127,15,FALSE))</f>
        <v/>
      </c>
      <c r="H35" s="949" t="str">
        <f>IF(ISERROR(VLOOKUP(A35,【入力用】個人登録!$A$21:$P$50,5,FALSE)),"",VLOOKUP(A35,【入力用】個人登録!$A$21:$P$50,5,FALSE)) &amp; IF(ISERROR(VLOOKUP(A35,【入力用】個人登録!$A$59:$P$127,5,FALSE)),"",VLOOKUP(A35,【入力用】個人登録!$A$59:$P$127,5,FALSE))</f>
        <v/>
      </c>
      <c r="I35" s="950"/>
      <c r="J35" s="951"/>
      <c r="K35" s="949" t="str">
        <f>IF(ISERROR(VLOOKUP(A35,【入力用】個人登録!$A$21:$P$50,6,FALSE)),"",VLOOKUP(A35,【入力用】個人登録!$A$21:$P$50,6,FALSE)) &amp; IF(ISERROR(VLOOKUP(A35,【入力用】個人登録!$A$59:$P$127,6,FALSE)),"",VLOOKUP(A35,【入力用】個人登録!$A$59:$P$127,6,FALSE))</f>
        <v/>
      </c>
      <c r="L35" s="950"/>
      <c r="M35" s="951"/>
      <c r="N35" s="949" t="str">
        <f>IF(ISERROR(VLOOKUP(A35,【入力用】個人登録!$A$21:$P$50,16,FALSE)),"",VLOOKUP(A35,【入力用】個人登録!$A$21:$P$50,16,FALSE)) &amp; IF(ISERROR(VLOOKUP(A35,【入力用】個人登録!$A$59:$P$127,16,FALSE)),"",VLOOKUP(A35,【入力用】個人登録!$A$59:$P$127,16,FALSE))</f>
        <v/>
      </c>
      <c r="O35" s="951"/>
      <c r="P35" s="954" t="str">
        <f>IF(ISERROR(VLOOKUP(A35,【入力用】個人登録!$A$21:$P$50,8,FALSE)),"",VLOOKUP(A35,【入力用】個人登録!$A$21:$P$50,8,FALSE)) &amp; IF(ISERROR(VLOOKUP(A35,【入力用】個人登録!$A$59:$P$127,8,FALSE)),"",VLOOKUP(A35,【入力用】個人登録!$A$59:$P$127,8,FALSE))</f>
        <v/>
      </c>
      <c r="Q35" s="955"/>
      <c r="R35" s="956"/>
      <c r="S35" s="456" t="str">
        <f>IF(ISERROR(VLOOKUP(A35,【入力用】個人登録!$A$21:$P$50,3,FALSE)),"",VLOOKUP(A35,【入力用】個人登録!$A$21:$P$50,3,FALSE)) &amp; IF(ISERROR(VLOOKUP(A35,【入力用】個人登録!$A$59:$P$127,3,FALSE)),"",VLOOKUP(A35,【入力用】個人登録!$A$59:$P$127,3,FALSE))</f>
        <v/>
      </c>
      <c r="T35" s="957"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v>
      </c>
      <c r="U35" s="958"/>
      <c r="V35" s="959"/>
      <c r="W35" s="23"/>
      <c r="AF35" s="48"/>
    </row>
    <row r="36" spans="1:32" s="27" customFormat="1" ht="12" customHeight="1">
      <c r="A36" s="449" t="s">
        <v>842</v>
      </c>
      <c r="B36" s="458">
        <v>24</v>
      </c>
      <c r="C36" s="936" t="str">
        <f>IF(ISERROR(VLOOKUP(A36,【入力用】個人登録!$A$21:$P$50,2,FALSE)),"",VLOOKUP(A36,【入力用】個人登録!$A$21:$P$50,2,FALSE)) &amp; IF(ISERROR(VLOOKUP(A36,【入力用】個人登録!$A$59:$P$127,2,FALSE)),"",VLOOKUP(A36,【入力用】個人登録!$A$59:$P$127,2,FALSE))</f>
        <v/>
      </c>
      <c r="D36" s="937"/>
      <c r="E36" s="938" t="str">
        <f>IF(ISERROR(VLOOKUP(A36,【入力用】個人登録!$A$21:$P$50,13,FALSE)),"",VLOOKUP(A36,【入力用】個人登録!$A$21:$P$50,13,FALSE)) &amp; IF(ISERROR(VLOOKUP(A36,【入力用】個人登録!$A$59:$P$127,13,FALSE)),"",VLOOKUP(A36,【入力用】個人登録!$A$59:$P$127,13,FALSE))</f>
        <v/>
      </c>
      <c r="F36" s="939"/>
      <c r="G36" s="477" t="str">
        <f>IF(ISERROR(VLOOKUP(A36,【入力用】個人登録!$A$21:$P$50,15,FALSE)),"",VLOOKUP(A36,【入力用】個人登録!$A$21:$P$50,15,FALSE)) &amp; IF(ISERROR(VLOOKUP(A36,【入力用】個人登録!$A$59:$P$127,15,FALSE)),"",VLOOKUP(A36,【入力用】個人登録!$A$59:$P$127,15,FALSE))</f>
        <v/>
      </c>
      <c r="H36" s="949" t="str">
        <f>IF(ISERROR(VLOOKUP(A36,【入力用】個人登録!$A$21:$P$50,5,FALSE)),"",VLOOKUP(A36,【入力用】個人登録!$A$21:$P$50,5,FALSE)) &amp; IF(ISERROR(VLOOKUP(A36,【入力用】個人登録!$A$59:$P$127,5,FALSE)),"",VLOOKUP(A36,【入力用】個人登録!$A$59:$P$127,5,FALSE))</f>
        <v/>
      </c>
      <c r="I36" s="950"/>
      <c r="J36" s="951"/>
      <c r="K36" s="949" t="str">
        <f>IF(ISERROR(VLOOKUP(A36,【入力用】個人登録!$A$21:$P$50,6,FALSE)),"",VLOOKUP(A36,【入力用】個人登録!$A$21:$P$50,6,FALSE)) &amp; IF(ISERROR(VLOOKUP(A36,【入力用】個人登録!$A$59:$P$127,6,FALSE)),"",VLOOKUP(A36,【入力用】個人登録!$A$59:$P$127,6,FALSE))</f>
        <v/>
      </c>
      <c r="L36" s="950"/>
      <c r="M36" s="951"/>
      <c r="N36" s="949" t="str">
        <f>IF(ISERROR(VLOOKUP(A36,【入力用】個人登録!$A$21:$P$50,16,FALSE)),"",VLOOKUP(A36,【入力用】個人登録!$A$21:$P$50,16,FALSE)) &amp; IF(ISERROR(VLOOKUP(A36,【入力用】個人登録!$A$59:$P$127,16,FALSE)),"",VLOOKUP(A36,【入力用】個人登録!$A$59:$P$127,16,FALSE))</f>
        <v/>
      </c>
      <c r="O36" s="951"/>
      <c r="P36" s="954" t="str">
        <f>IF(ISERROR(VLOOKUP(A36,【入力用】個人登録!$A$21:$P$50,8,FALSE)),"",VLOOKUP(A36,【入力用】個人登録!$A$21:$P$50,8,FALSE)) &amp; IF(ISERROR(VLOOKUP(A36,【入力用】個人登録!$A$59:$P$127,8,FALSE)),"",VLOOKUP(A36,【入力用】個人登録!$A$59:$P$127,8,FALSE))</f>
        <v/>
      </c>
      <c r="Q36" s="955"/>
      <c r="R36" s="956"/>
      <c r="S36" s="456" t="str">
        <f>IF(ISERROR(VLOOKUP(A36,【入力用】個人登録!$A$21:$P$50,3,FALSE)),"",VLOOKUP(A36,【入力用】個人登録!$A$21:$P$50,3,FALSE)) &amp; IF(ISERROR(VLOOKUP(A36,【入力用】個人登録!$A$59:$P$127,3,FALSE)),"",VLOOKUP(A36,【入力用】個人登録!$A$59:$P$127,3,FALSE))</f>
        <v/>
      </c>
      <c r="T36" s="957"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v>
      </c>
      <c r="U36" s="958"/>
      <c r="V36" s="959"/>
      <c r="W36" s="23"/>
      <c r="AF36" s="48"/>
    </row>
    <row r="37" spans="1:32" s="27" customFormat="1" ht="12" customHeight="1">
      <c r="A37" s="449" t="s">
        <v>843</v>
      </c>
      <c r="B37" s="458">
        <v>25</v>
      </c>
      <c r="C37" s="936" t="str">
        <f>IF(ISERROR(VLOOKUP(A37,【入力用】個人登録!$A$21:$P$50,2,FALSE)),"",VLOOKUP(A37,【入力用】個人登録!$A$21:$P$50,2,FALSE)) &amp; IF(ISERROR(VLOOKUP(A37,【入力用】個人登録!$A$59:$P$127,2,FALSE)),"",VLOOKUP(A37,【入力用】個人登録!$A$59:$P$127,2,FALSE))</f>
        <v/>
      </c>
      <c r="D37" s="937"/>
      <c r="E37" s="938" t="str">
        <f>IF(ISERROR(VLOOKUP(A37,【入力用】個人登録!$A$21:$P$50,13,FALSE)),"",VLOOKUP(A37,【入力用】個人登録!$A$21:$P$50,13,FALSE)) &amp; IF(ISERROR(VLOOKUP(A37,【入力用】個人登録!$A$59:$P$127,13,FALSE)),"",VLOOKUP(A37,【入力用】個人登録!$A$59:$P$127,13,FALSE))</f>
        <v/>
      </c>
      <c r="F37" s="939"/>
      <c r="G37" s="476" t="str">
        <f>IF(ISERROR(VLOOKUP(A37,【入力用】個人登録!$A$21:$P$50,15,FALSE)),"",VLOOKUP(A37,【入力用】個人登録!$A$21:$P$50,15,FALSE)) &amp; IF(ISERROR(VLOOKUP(A37,【入力用】個人登録!$A$59:$P$127,15,FALSE)),"",VLOOKUP(A37,【入力用】個人登録!$A$59:$P$127,15,FALSE))</f>
        <v/>
      </c>
      <c r="H37" s="949" t="str">
        <f>IF(ISERROR(VLOOKUP(A37,【入力用】個人登録!$A$21:$P$50,5,FALSE)),"",VLOOKUP(A37,【入力用】個人登録!$A$21:$P$50,5,FALSE)) &amp; IF(ISERROR(VLOOKUP(A37,【入力用】個人登録!$A$59:$P$127,5,FALSE)),"",VLOOKUP(A37,【入力用】個人登録!$A$59:$P$127,5,FALSE))</f>
        <v/>
      </c>
      <c r="I37" s="950"/>
      <c r="J37" s="951"/>
      <c r="K37" s="949" t="str">
        <f>IF(ISERROR(VLOOKUP(A37,【入力用】個人登録!$A$21:$P$50,6,FALSE)),"",VLOOKUP(A37,【入力用】個人登録!$A$21:$P$50,6,FALSE)) &amp; IF(ISERROR(VLOOKUP(A37,【入力用】個人登録!$A$59:$P$127,6,FALSE)),"",VLOOKUP(A37,【入力用】個人登録!$A$59:$P$127,6,FALSE))</f>
        <v/>
      </c>
      <c r="L37" s="950"/>
      <c r="M37" s="951"/>
      <c r="N37" s="949" t="str">
        <f>IF(ISERROR(VLOOKUP(A37,【入力用】個人登録!$A$21:$P$50,16,FALSE)),"",VLOOKUP(A37,【入力用】個人登録!$A$21:$P$50,16,FALSE)) &amp; IF(ISERROR(VLOOKUP(A37,【入力用】個人登録!$A$59:$P$127,16,FALSE)),"",VLOOKUP(A37,【入力用】個人登録!$A$59:$P$127,16,FALSE))</f>
        <v/>
      </c>
      <c r="O37" s="951"/>
      <c r="P37" s="954" t="str">
        <f>IF(ISERROR(VLOOKUP(A37,【入力用】個人登録!$A$21:$P$50,8,FALSE)),"",VLOOKUP(A37,【入力用】個人登録!$A$21:$P$50,8,FALSE)) &amp; IF(ISERROR(VLOOKUP(A37,【入力用】個人登録!$A$59:$P$127,8,FALSE)),"",VLOOKUP(A37,【入力用】個人登録!$A$59:$P$127,8,FALSE))</f>
        <v/>
      </c>
      <c r="Q37" s="955"/>
      <c r="R37" s="956"/>
      <c r="S37" s="456" t="str">
        <f>IF(ISERROR(VLOOKUP(A37,【入力用】個人登録!$A$21:$P$50,3,FALSE)),"",VLOOKUP(A37,【入力用】個人登録!$A$21:$P$50,3,FALSE)) &amp; IF(ISERROR(VLOOKUP(A37,【入力用】個人登録!$A$59:$P$127,3,FALSE)),"",VLOOKUP(A37,【入力用】個人登録!$A$59:$P$127,3,FALSE))</f>
        <v/>
      </c>
      <c r="T37" s="957"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v>
      </c>
      <c r="U37" s="958"/>
      <c r="V37" s="959"/>
      <c r="W37" s="23"/>
      <c r="AF37" s="48"/>
    </row>
    <row r="38" spans="1:32" s="27" customFormat="1" ht="12" customHeight="1">
      <c r="A38" s="449" t="s">
        <v>820</v>
      </c>
      <c r="B38" s="458">
        <v>26</v>
      </c>
      <c r="C38" s="936" t="str">
        <f>IF(ISERROR(VLOOKUP(A38,【入力用】個人登録!$A$21:$P$50,2,FALSE)),"",VLOOKUP(A38,【入力用】個人登録!$A$21:$P$50,2,FALSE)) &amp; IF(ISERROR(VLOOKUP(A38,【入力用】個人登録!$A$59:$P$127,2,FALSE)),"",VLOOKUP(A38,【入力用】個人登録!$A$59:$P$127,2,FALSE))</f>
        <v>1</v>
      </c>
      <c r="D38" s="937"/>
      <c r="E38" s="938" t="str">
        <f>IF(ISERROR(VLOOKUP(A38,【入力用】個人登録!$A$21:$P$50,13,FALSE)),"",VLOOKUP(A38,【入力用】個人登録!$A$21:$P$50,13,FALSE)) &amp; IF(ISERROR(VLOOKUP(A38,【入力用】個人登録!$A$59:$P$127,13,FALSE)),"",VLOOKUP(A38,【入力用】個人登録!$A$59:$P$127,13,FALSE))</f>
        <v/>
      </c>
      <c r="F38" s="939"/>
      <c r="G38" s="476" t="str">
        <f>IF(ISERROR(VLOOKUP(A38,【入力用】個人登録!$A$21:$P$50,15,FALSE)),"",VLOOKUP(A38,【入力用】個人登録!$A$21:$P$50,15,FALSE)) &amp; IF(ISERROR(VLOOKUP(A38,【入力用】個人登録!$A$59:$P$127,15,FALSE)),"",VLOOKUP(A38,【入力用】個人登録!$A$59:$P$127,15,FALSE))</f>
        <v/>
      </c>
      <c r="H38" s="949" t="str">
        <f>IF(ISERROR(VLOOKUP(A38,【入力用】個人登録!$A$21:$P$50,5,FALSE)),"",VLOOKUP(A38,【入力用】個人登録!$A$21:$P$50,5,FALSE)) &amp; IF(ISERROR(VLOOKUP(A38,【入力用】個人登録!$A$59:$P$127,5,FALSE)),"",VLOOKUP(A38,【入力用】個人登録!$A$59:$P$127,5,FALSE))</f>
        <v/>
      </c>
      <c r="I38" s="950"/>
      <c r="J38" s="951"/>
      <c r="K38" s="949" t="str">
        <f>IF(ISERROR(VLOOKUP(A38,【入力用】個人登録!$A$21:$P$50,6,FALSE)),"",VLOOKUP(A38,【入力用】個人登録!$A$21:$P$50,6,FALSE)) &amp; IF(ISERROR(VLOOKUP(A38,【入力用】個人登録!$A$59:$P$127,6,FALSE)),"",VLOOKUP(A38,【入力用】個人登録!$A$59:$P$127,6,FALSE))</f>
        <v/>
      </c>
      <c r="L38" s="950"/>
      <c r="M38" s="951"/>
      <c r="N38" s="949" t="str">
        <f>IF(ISERROR(VLOOKUP(A38,【入力用】個人登録!$A$21:$P$50,16,FALSE)),"",VLOOKUP(A38,【入力用】個人登録!$A$21:$P$50,16,FALSE)) &amp; IF(ISERROR(VLOOKUP(A38,【入力用】個人登録!$A$59:$P$127,16,FALSE)),"",VLOOKUP(A38,【入力用】個人登録!$A$59:$P$127,16,FALSE))</f>
        <v/>
      </c>
      <c r="O38" s="951"/>
      <c r="P38" s="954" t="str">
        <f>IF(ISERROR(VLOOKUP(A38,【入力用】個人登録!$A$21:$P$50,8,FALSE)),"",VLOOKUP(A38,【入力用】個人登録!$A$21:$P$50,8,FALSE)) &amp; IF(ISERROR(VLOOKUP(A38,【入力用】個人登録!$A$59:$P$127,8,FALSE)),"",VLOOKUP(A38,【入力用】個人登録!$A$59:$P$127,8,FALSE))</f>
        <v/>
      </c>
      <c r="Q38" s="955"/>
      <c r="R38" s="956"/>
      <c r="S38" s="456" t="str">
        <f>IF(ISERROR(VLOOKUP(A38,【入力用】個人登録!$A$21:$P$50,3,FALSE)),"",VLOOKUP(A38,【入力用】個人登録!$A$21:$P$50,3,FALSE)) &amp; IF(ISERROR(VLOOKUP(A38,【入力用】個人登録!$A$59:$P$127,3,FALSE)),"",VLOOKUP(A38,【入力用】個人登録!$A$59:$P$127,3,FALSE))</f>
        <v/>
      </c>
      <c r="T38" s="957"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v>
      </c>
      <c r="U38" s="958"/>
      <c r="V38" s="959"/>
      <c r="W38" s="23"/>
      <c r="AF38" s="48"/>
    </row>
    <row r="39" spans="1:32" s="27" customFormat="1" ht="12" customHeight="1">
      <c r="A39" s="449" t="s">
        <v>844</v>
      </c>
      <c r="B39" s="458">
        <v>27</v>
      </c>
      <c r="C39" s="936" t="str">
        <f>IF(ISERROR(VLOOKUP(A39,【入力用】個人登録!$A$21:$P$50,2,FALSE)),"",VLOOKUP(A39,【入力用】個人登録!$A$21:$P$50,2,FALSE)) &amp; IF(ISERROR(VLOOKUP(A39,【入力用】個人登録!$A$59:$P$127,2,FALSE)),"",VLOOKUP(A39,【入力用】個人登録!$A$59:$P$127,2,FALSE))</f>
        <v/>
      </c>
      <c r="D39" s="937"/>
      <c r="E39" s="938" t="str">
        <f>IF(ISERROR(VLOOKUP(A39,【入力用】個人登録!$A$21:$P$50,13,FALSE)),"",VLOOKUP(A39,【入力用】個人登録!$A$21:$P$50,13,FALSE)) &amp; IF(ISERROR(VLOOKUP(A39,【入力用】個人登録!$A$59:$P$127,13,FALSE)),"",VLOOKUP(A39,【入力用】個人登録!$A$59:$P$127,13,FALSE))</f>
        <v/>
      </c>
      <c r="F39" s="939"/>
      <c r="G39" s="476" t="str">
        <f>IF(ISERROR(VLOOKUP(A39,【入力用】個人登録!$A$21:$P$50,15,FALSE)),"",VLOOKUP(A39,【入力用】個人登録!$A$21:$P$50,15,FALSE)) &amp; IF(ISERROR(VLOOKUP(A39,【入力用】個人登録!$A$59:$P$127,15,FALSE)),"",VLOOKUP(A39,【入力用】個人登録!$A$59:$P$127,15,FALSE))</f>
        <v/>
      </c>
      <c r="H39" s="949" t="str">
        <f>IF(ISERROR(VLOOKUP(A39,【入力用】個人登録!$A$21:$P$50,5,FALSE)),"",VLOOKUP(A39,【入力用】個人登録!$A$21:$P$50,5,FALSE)) &amp; IF(ISERROR(VLOOKUP(A39,【入力用】個人登録!$A$59:$P$127,5,FALSE)),"",VLOOKUP(A39,【入力用】個人登録!$A$59:$P$127,5,FALSE))</f>
        <v/>
      </c>
      <c r="I39" s="950"/>
      <c r="J39" s="951"/>
      <c r="K39" s="949" t="str">
        <f>IF(ISERROR(VLOOKUP(A39,【入力用】個人登録!$A$21:$P$50,6,FALSE)),"",VLOOKUP(A39,【入力用】個人登録!$A$21:$P$50,6,FALSE)) &amp; IF(ISERROR(VLOOKUP(A39,【入力用】個人登録!$A$59:$P$127,6,FALSE)),"",VLOOKUP(A39,【入力用】個人登録!$A$59:$P$127,6,FALSE))</f>
        <v/>
      </c>
      <c r="L39" s="950"/>
      <c r="M39" s="951"/>
      <c r="N39" s="949" t="str">
        <f>IF(ISERROR(VLOOKUP(A39,【入力用】個人登録!$A$21:$P$50,16,FALSE)),"",VLOOKUP(A39,【入力用】個人登録!$A$21:$P$50,16,FALSE)) &amp; IF(ISERROR(VLOOKUP(A39,【入力用】個人登録!$A$59:$P$127,16,FALSE)),"",VLOOKUP(A39,【入力用】個人登録!$A$59:$P$127,16,FALSE))</f>
        <v/>
      </c>
      <c r="O39" s="951"/>
      <c r="P39" s="954" t="str">
        <f>IF(ISERROR(VLOOKUP(A39,【入力用】個人登録!$A$21:$P$50,8,FALSE)),"",VLOOKUP(A39,【入力用】個人登録!$A$21:$P$50,8,FALSE)) &amp; IF(ISERROR(VLOOKUP(A39,【入力用】個人登録!$A$59:$P$127,8,FALSE)),"",VLOOKUP(A39,【入力用】個人登録!$A$59:$P$127,8,FALSE))</f>
        <v/>
      </c>
      <c r="Q39" s="955"/>
      <c r="R39" s="956"/>
      <c r="S39" s="456" t="str">
        <f>IF(ISERROR(VLOOKUP(A39,【入力用】個人登録!$A$21:$P$50,3,FALSE)),"",VLOOKUP(A39,【入力用】個人登録!$A$21:$P$50,3,FALSE)) &amp; IF(ISERROR(VLOOKUP(A39,【入力用】個人登録!$A$59:$P$127,3,FALSE)),"",VLOOKUP(A39,【入力用】個人登録!$A$59:$P$127,3,FALSE))</f>
        <v/>
      </c>
      <c r="T39" s="957"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v>
      </c>
      <c r="U39" s="958"/>
      <c r="V39" s="959"/>
      <c r="W39" s="23"/>
      <c r="AF39" s="48"/>
    </row>
    <row r="40" spans="1:32" s="27" customFormat="1" ht="12" customHeight="1">
      <c r="A40" s="449" t="s">
        <v>845</v>
      </c>
      <c r="B40" s="458">
        <v>28</v>
      </c>
      <c r="C40" s="936" t="str">
        <f>IF(ISERROR(VLOOKUP(A40,【入力用】個人登録!$A$21:$P$50,2,FALSE)),"",VLOOKUP(A40,【入力用】個人登録!$A$21:$P$50,2,FALSE)) &amp; IF(ISERROR(VLOOKUP(A40,【入力用】個人登録!$A$59:$P$127,2,FALSE)),"",VLOOKUP(A40,【入力用】個人登録!$A$59:$P$127,2,FALSE))</f>
        <v/>
      </c>
      <c r="D40" s="937"/>
      <c r="E40" s="938" t="str">
        <f>IF(ISERROR(VLOOKUP(A40,【入力用】個人登録!$A$21:$P$50,13,FALSE)),"",VLOOKUP(A40,【入力用】個人登録!$A$21:$P$50,13,FALSE)) &amp; IF(ISERROR(VLOOKUP(A40,【入力用】個人登録!$A$59:$P$127,13,FALSE)),"",VLOOKUP(A40,【入力用】個人登録!$A$59:$P$127,13,FALSE))</f>
        <v/>
      </c>
      <c r="F40" s="939"/>
      <c r="G40" s="476" t="str">
        <f>IF(ISERROR(VLOOKUP(A40,【入力用】個人登録!$A$21:$P$50,15,FALSE)),"",VLOOKUP(A40,【入力用】個人登録!$A$21:$P$50,15,FALSE)) &amp; IF(ISERROR(VLOOKUP(A40,【入力用】個人登録!$A$59:$P$127,15,FALSE)),"",VLOOKUP(A40,【入力用】個人登録!$A$59:$P$127,15,FALSE))</f>
        <v/>
      </c>
      <c r="H40" s="949" t="str">
        <f>IF(ISERROR(VLOOKUP(A40,【入力用】個人登録!$A$21:$P$50,5,FALSE)),"",VLOOKUP(A40,【入力用】個人登録!$A$21:$P$50,5,FALSE)) &amp; IF(ISERROR(VLOOKUP(A40,【入力用】個人登録!$A$59:$P$127,5,FALSE)),"",VLOOKUP(A40,【入力用】個人登録!$A$59:$P$127,5,FALSE))</f>
        <v/>
      </c>
      <c r="I40" s="950"/>
      <c r="J40" s="951"/>
      <c r="K40" s="949" t="str">
        <f>IF(ISERROR(VLOOKUP(A40,【入力用】個人登録!$A$21:$P$50,6,FALSE)),"",VLOOKUP(A40,【入力用】個人登録!$A$21:$P$50,6,FALSE)) &amp; IF(ISERROR(VLOOKUP(A40,【入力用】個人登録!$A$59:$P$127,6,FALSE)),"",VLOOKUP(A40,【入力用】個人登録!$A$59:$P$127,6,FALSE))</f>
        <v/>
      </c>
      <c r="L40" s="950"/>
      <c r="M40" s="951"/>
      <c r="N40" s="949" t="str">
        <f>IF(ISERROR(VLOOKUP(A40,【入力用】個人登録!$A$21:$P$50,16,FALSE)),"",VLOOKUP(A40,【入力用】個人登録!$A$21:$P$50,16,FALSE)) &amp; IF(ISERROR(VLOOKUP(A40,【入力用】個人登録!$A$59:$P$127,16,FALSE)),"",VLOOKUP(A40,【入力用】個人登録!$A$59:$P$127,16,FALSE))</f>
        <v/>
      </c>
      <c r="O40" s="951"/>
      <c r="P40" s="954" t="str">
        <f>IF(ISERROR(VLOOKUP(A40,【入力用】個人登録!$A$21:$P$50,8,FALSE)),"",VLOOKUP(A40,【入力用】個人登録!$A$21:$P$50,8,FALSE)) &amp; IF(ISERROR(VLOOKUP(A40,【入力用】個人登録!$A$59:$P$127,8,FALSE)),"",VLOOKUP(A40,【入力用】個人登録!$A$59:$P$127,8,FALSE))</f>
        <v/>
      </c>
      <c r="Q40" s="955"/>
      <c r="R40" s="956"/>
      <c r="S40" s="456" t="str">
        <f>IF(ISERROR(VLOOKUP(A40,【入力用】個人登録!$A$21:$P$50,3,FALSE)),"",VLOOKUP(A40,【入力用】個人登録!$A$21:$P$50,3,FALSE)) &amp; IF(ISERROR(VLOOKUP(A40,【入力用】個人登録!$A$59:$P$127,3,FALSE)),"",VLOOKUP(A40,【入力用】個人登録!$A$59:$P$127,3,FALSE))</f>
        <v/>
      </c>
      <c r="T40" s="957"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v>
      </c>
      <c r="U40" s="958"/>
      <c r="V40" s="959"/>
      <c r="W40" s="23"/>
      <c r="AF40" s="48"/>
    </row>
    <row r="41" spans="1:32" s="27" customFormat="1" ht="12" customHeight="1">
      <c r="A41" s="449"/>
      <c r="B41" s="458">
        <v>29</v>
      </c>
      <c r="C41" s="936" t="str">
        <f>IF(ISERROR(VLOOKUP(A41,【入力用】個人登録!$A$21:$P$50,2,FALSE)),"",VLOOKUP(A41,【入力用】個人登録!$A$21:$P$50,2,FALSE)) &amp; IF(ISERROR(VLOOKUP(A41,【入力用】個人登録!$A$59:$P$127,2,FALSE)),"",VLOOKUP(A41,【入力用】個人登録!$A$59:$P$127,2,FALSE))</f>
        <v/>
      </c>
      <c r="D41" s="937"/>
      <c r="E41" s="938" t="str">
        <f>IF(ISERROR(VLOOKUP(A41,【入力用】個人登録!$A$21:$P$50,13,FALSE)),"",VLOOKUP(A41,【入力用】個人登録!$A$21:$P$50,13,FALSE)) &amp; IF(ISERROR(VLOOKUP(A41,【入力用】個人登録!$A$59:$P$127,13,FALSE)),"",VLOOKUP(A41,【入力用】個人登録!$A$59:$P$127,13,FALSE))</f>
        <v/>
      </c>
      <c r="F41" s="939"/>
      <c r="G41" s="476" t="str">
        <f>IF(ISERROR(VLOOKUP(A41,【入力用】個人登録!$A$21:$P$50,15,FALSE)),"",VLOOKUP(A41,【入力用】個人登録!$A$21:$P$50,15,FALSE)) &amp; IF(ISERROR(VLOOKUP(A41,【入力用】個人登録!$A$59:$P$127,15,FALSE)),"",VLOOKUP(A41,【入力用】個人登録!$A$59:$P$127,15,FALSE))</f>
        <v/>
      </c>
      <c r="H41" s="949" t="str">
        <f>IF(ISERROR(VLOOKUP(A41,【入力用】個人登録!$A$21:$P$50,5,FALSE)),"",VLOOKUP(A41,【入力用】個人登録!$A$21:$P$50,5,FALSE)) &amp; IF(ISERROR(VLOOKUP(A41,【入力用】個人登録!$A$59:$P$127,5,FALSE)),"",VLOOKUP(A41,【入力用】個人登録!$A$59:$P$127,5,FALSE))</f>
        <v/>
      </c>
      <c r="I41" s="950"/>
      <c r="J41" s="951"/>
      <c r="K41" s="949" t="str">
        <f>IF(ISERROR(VLOOKUP(A41,【入力用】個人登録!$A$21:$P$50,6,FALSE)),"",VLOOKUP(A41,【入力用】個人登録!$A$21:$P$50,6,FALSE)) &amp; IF(ISERROR(VLOOKUP(A41,【入力用】個人登録!$A$59:$P$127,6,FALSE)),"",VLOOKUP(A41,【入力用】個人登録!$A$59:$P$127,6,FALSE))</f>
        <v/>
      </c>
      <c r="L41" s="950"/>
      <c r="M41" s="951"/>
      <c r="N41" s="949" t="str">
        <f>IF(ISERROR(VLOOKUP(A41,【入力用】個人登録!$A$21:$P$50,16,FALSE)),"",VLOOKUP(A41,【入力用】個人登録!$A$21:$P$50,16,FALSE)) &amp; IF(ISERROR(VLOOKUP(A41,【入力用】個人登録!$A$59:$P$127,16,FALSE)),"",VLOOKUP(A41,【入力用】個人登録!$A$59:$P$127,16,FALSE))</f>
        <v/>
      </c>
      <c r="O41" s="951"/>
      <c r="P41" s="954" t="str">
        <f>IF(ISERROR(VLOOKUP(A41,【入力用】個人登録!$A$21:$P$50,8,FALSE)),"",VLOOKUP(A41,【入力用】個人登録!$A$21:$P$50,8,FALSE)) &amp; IF(ISERROR(VLOOKUP(A41,【入力用】個人登録!$A$59:$P$127,8,FALSE)),"",VLOOKUP(A41,【入力用】個人登録!$A$59:$P$127,8,FALSE))</f>
        <v/>
      </c>
      <c r="Q41" s="955"/>
      <c r="R41" s="956"/>
      <c r="S41" s="456" t="str">
        <f>IF(ISERROR(VLOOKUP(A41,【入力用】個人登録!$A$21:$P$50,3,FALSE)),"",VLOOKUP(A41,【入力用】個人登録!$A$21:$P$50,3,FALSE)) &amp; IF(ISERROR(VLOOKUP(A41,【入力用】個人登録!$A$59:$P$127,3,FALSE)),"",VLOOKUP(A41,【入力用】個人登録!$A$59:$P$127,3,FALSE))</f>
        <v/>
      </c>
      <c r="T41" s="957"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58"/>
      <c r="V41" s="959"/>
      <c r="W41" s="23"/>
      <c r="AF41" s="48"/>
    </row>
    <row r="42" spans="1:32" s="27" customFormat="1" ht="12" customHeight="1">
      <c r="A42" s="449"/>
      <c r="B42" s="458">
        <v>30</v>
      </c>
      <c r="C42" s="936" t="str">
        <f>IF(ISERROR(VLOOKUP(A42,【入力用】個人登録!$A$21:$P$50,2,FALSE)),"",VLOOKUP(A42,【入力用】個人登録!$A$21:$P$50,2,FALSE)) &amp; IF(ISERROR(VLOOKUP(A42,【入力用】個人登録!$A$59:$P$127,2,FALSE)),"",VLOOKUP(A42,【入力用】個人登録!$A$59:$P$127,2,FALSE))</f>
        <v/>
      </c>
      <c r="D42" s="937"/>
      <c r="E42" s="938" t="str">
        <f>IF(ISERROR(VLOOKUP(A42,【入力用】個人登録!$A$21:$P$50,13,FALSE)),"",VLOOKUP(A42,【入力用】個人登録!$A$21:$P$50,13,FALSE)) &amp; IF(ISERROR(VLOOKUP(A42,【入力用】個人登録!$A$59:$P$127,13,FALSE)),"",VLOOKUP(A42,【入力用】個人登録!$A$59:$P$127,13,FALSE))</f>
        <v/>
      </c>
      <c r="F42" s="939"/>
      <c r="G42" s="476" t="str">
        <f>IF(ISERROR(VLOOKUP(A42,【入力用】個人登録!$A$21:$P$50,15,FALSE)),"",VLOOKUP(A42,【入力用】個人登録!$A$21:$P$50,15,FALSE)) &amp; IF(ISERROR(VLOOKUP(A42,【入力用】個人登録!$A$59:$P$127,15,FALSE)),"",VLOOKUP(A42,【入力用】個人登録!$A$59:$P$127,15,FALSE))</f>
        <v/>
      </c>
      <c r="H42" s="949" t="str">
        <f>IF(ISERROR(VLOOKUP(A42,【入力用】個人登録!$A$21:$P$50,5,FALSE)),"",VLOOKUP(A42,【入力用】個人登録!$A$21:$P$50,5,FALSE)) &amp; IF(ISERROR(VLOOKUP(A42,【入力用】個人登録!$A$59:$P$127,5,FALSE)),"",VLOOKUP(A42,【入力用】個人登録!$A$59:$P$127,5,FALSE))</f>
        <v/>
      </c>
      <c r="I42" s="950"/>
      <c r="J42" s="951"/>
      <c r="K42" s="949" t="str">
        <f>IF(ISERROR(VLOOKUP(A42,【入力用】個人登録!$A$21:$P$50,6,FALSE)),"",VLOOKUP(A42,【入力用】個人登録!$A$21:$P$50,6,FALSE)) &amp; IF(ISERROR(VLOOKUP(A42,【入力用】個人登録!$A$59:$P$127,6,FALSE)),"",VLOOKUP(A42,【入力用】個人登録!$A$59:$P$127,6,FALSE))</f>
        <v/>
      </c>
      <c r="L42" s="950"/>
      <c r="M42" s="951"/>
      <c r="N42" s="949" t="str">
        <f>IF(ISERROR(VLOOKUP(A42,【入力用】個人登録!$A$21:$P$50,16,FALSE)),"",VLOOKUP(A42,【入力用】個人登録!$A$21:$P$50,16,FALSE)) &amp; IF(ISERROR(VLOOKUP(A42,【入力用】個人登録!$A$59:$P$127,16,FALSE)),"",VLOOKUP(A42,【入力用】個人登録!$A$59:$P$127,16,FALSE))</f>
        <v/>
      </c>
      <c r="O42" s="951"/>
      <c r="P42" s="954" t="str">
        <f>IF(ISERROR(VLOOKUP(A42,【入力用】個人登録!$A$21:$P$50,8,FALSE)),"",VLOOKUP(A42,【入力用】個人登録!$A$21:$P$50,8,FALSE)) &amp; IF(ISERROR(VLOOKUP(A42,【入力用】個人登録!$A$59:$P$127,8,FALSE)),"",VLOOKUP(A42,【入力用】個人登録!$A$59:$P$127,8,FALSE))</f>
        <v/>
      </c>
      <c r="Q42" s="955"/>
      <c r="R42" s="956"/>
      <c r="S42" s="456" t="str">
        <f>IF(ISERROR(VLOOKUP(A42,【入力用】個人登録!$A$21:$P$50,3,FALSE)),"",VLOOKUP(A42,【入力用】個人登録!$A$21:$P$50,3,FALSE)) &amp; IF(ISERROR(VLOOKUP(A42,【入力用】個人登録!$A$59:$P$127,3,FALSE)),"",VLOOKUP(A42,【入力用】個人登録!$A$59:$P$127,3,FALSE))</f>
        <v/>
      </c>
      <c r="T42" s="957"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58"/>
      <c r="V42" s="959"/>
      <c r="W42" s="23"/>
      <c r="AF42" s="48"/>
    </row>
    <row r="43" spans="1:32" s="27" customFormat="1" ht="12" customHeight="1">
      <c r="A43" s="449"/>
      <c r="B43" s="458">
        <v>31</v>
      </c>
      <c r="C43" s="936" t="str">
        <f>IF(ISERROR(VLOOKUP(A43,【入力用】個人登録!$A$21:$P$50,2,FALSE)),"",VLOOKUP(A43,【入力用】個人登録!$A$21:$P$50,2,FALSE)) &amp; IF(ISERROR(VLOOKUP(A43,【入力用】個人登録!$A$59:$P$127,2,FALSE)),"",VLOOKUP(A43,【入力用】個人登録!$A$59:$P$127,2,FALSE))</f>
        <v/>
      </c>
      <c r="D43" s="937"/>
      <c r="E43" s="938" t="str">
        <f>IF(ISERROR(VLOOKUP(A43,【入力用】個人登録!$A$21:$P$50,13,FALSE)),"",VLOOKUP(A43,【入力用】個人登録!$A$21:$P$50,13,FALSE)) &amp; IF(ISERROR(VLOOKUP(A43,【入力用】個人登録!$A$59:$P$127,13,FALSE)),"",VLOOKUP(A43,【入力用】個人登録!$A$59:$P$127,13,FALSE))</f>
        <v/>
      </c>
      <c r="F43" s="939"/>
      <c r="G43" s="476" t="str">
        <f>IF(ISERROR(VLOOKUP(A43,【入力用】個人登録!$A$21:$P$50,15,FALSE)),"",VLOOKUP(A43,【入力用】個人登録!$A$21:$P$50,15,FALSE)) &amp; IF(ISERROR(VLOOKUP(A43,【入力用】個人登録!$A$59:$P$127,15,FALSE)),"",VLOOKUP(A43,【入力用】個人登録!$A$59:$P$127,15,FALSE))</f>
        <v/>
      </c>
      <c r="H43" s="949" t="str">
        <f>IF(ISERROR(VLOOKUP(A43,【入力用】個人登録!$A$21:$P$50,5,FALSE)),"",VLOOKUP(A43,【入力用】個人登録!$A$21:$P$50,5,FALSE)) &amp; IF(ISERROR(VLOOKUP(A43,【入力用】個人登録!$A$59:$P$127,5,FALSE)),"",VLOOKUP(A43,【入力用】個人登録!$A$59:$P$127,5,FALSE))</f>
        <v/>
      </c>
      <c r="I43" s="950"/>
      <c r="J43" s="951"/>
      <c r="K43" s="949" t="str">
        <f>IF(ISERROR(VLOOKUP(A43,【入力用】個人登録!$A$21:$P$50,6,FALSE)),"",VLOOKUP(A43,【入力用】個人登録!$A$21:$P$50,6,FALSE)) &amp; IF(ISERROR(VLOOKUP(A43,【入力用】個人登録!$A$59:$P$127,6,FALSE)),"",VLOOKUP(A43,【入力用】個人登録!$A$59:$P$127,6,FALSE))</f>
        <v/>
      </c>
      <c r="L43" s="950"/>
      <c r="M43" s="951"/>
      <c r="N43" s="949" t="str">
        <f>IF(ISERROR(VLOOKUP(A43,【入力用】個人登録!$A$21:$P$50,16,FALSE)),"",VLOOKUP(A43,【入力用】個人登録!$A$21:$P$50,16,FALSE)) &amp; IF(ISERROR(VLOOKUP(A43,【入力用】個人登録!$A$59:$P$127,16,FALSE)),"",VLOOKUP(A43,【入力用】個人登録!$A$59:$P$127,16,FALSE))</f>
        <v/>
      </c>
      <c r="O43" s="951"/>
      <c r="P43" s="954" t="str">
        <f>IF(ISERROR(VLOOKUP(A43,【入力用】個人登録!$A$21:$P$50,8,FALSE)),"",VLOOKUP(A43,【入力用】個人登録!$A$21:$P$50,8,FALSE)) &amp; IF(ISERROR(VLOOKUP(A43,【入力用】個人登録!$A$59:$P$127,8,FALSE)),"",VLOOKUP(A43,【入力用】個人登録!$A$59:$P$127,8,FALSE))</f>
        <v/>
      </c>
      <c r="Q43" s="955"/>
      <c r="R43" s="956"/>
      <c r="S43" s="456" t="str">
        <f>IF(ISERROR(VLOOKUP(A43,【入力用】個人登録!$A$21:$P$50,3,FALSE)),"",VLOOKUP(A43,【入力用】個人登録!$A$21:$P$50,3,FALSE)) &amp; IF(ISERROR(VLOOKUP(A43,【入力用】個人登録!$A$59:$P$127,3,FALSE)),"",VLOOKUP(A43,【入力用】個人登録!$A$59:$P$127,3,FALSE))</f>
        <v/>
      </c>
      <c r="T43" s="957"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958"/>
      <c r="V43" s="959"/>
      <c r="W43" s="23"/>
      <c r="AF43" s="48"/>
    </row>
    <row r="44" spans="1:32" s="27" customFormat="1" ht="12" customHeight="1">
      <c r="A44" s="449"/>
      <c r="B44" s="458">
        <v>32</v>
      </c>
      <c r="C44" s="936" t="str">
        <f>IF(ISERROR(VLOOKUP(A44,【入力用】個人登録!$A$21:$P$50,2,FALSE)),"",VLOOKUP(A44,【入力用】個人登録!$A$21:$P$50,2,FALSE)) &amp; IF(ISERROR(VLOOKUP(A44,【入力用】個人登録!$A$59:$P$127,2,FALSE)),"",VLOOKUP(A44,【入力用】個人登録!$A$59:$P$127,2,FALSE))</f>
        <v/>
      </c>
      <c r="D44" s="937"/>
      <c r="E44" s="938" t="str">
        <f>IF(ISERROR(VLOOKUP(A44,【入力用】個人登録!$A$21:$P$50,13,FALSE)),"",VLOOKUP(A44,【入力用】個人登録!$A$21:$P$50,13,FALSE)) &amp; IF(ISERROR(VLOOKUP(A44,【入力用】個人登録!$A$59:$P$127,13,FALSE)),"",VLOOKUP(A44,【入力用】個人登録!$A$59:$P$127,13,FALSE))</f>
        <v/>
      </c>
      <c r="F44" s="939"/>
      <c r="G44" s="476" t="str">
        <f>IF(ISERROR(VLOOKUP(A44,【入力用】個人登録!$A$21:$P$50,15,FALSE)),"",VLOOKUP(A44,【入力用】個人登録!$A$21:$P$50,15,FALSE)) &amp; IF(ISERROR(VLOOKUP(A44,【入力用】個人登録!$A$59:$P$127,15,FALSE)),"",VLOOKUP(A44,【入力用】個人登録!$A$59:$P$127,15,FALSE))</f>
        <v/>
      </c>
      <c r="H44" s="949" t="str">
        <f>IF(ISERROR(VLOOKUP(A44,【入力用】個人登録!$A$21:$P$50,5,FALSE)),"",VLOOKUP(A44,【入力用】個人登録!$A$21:$P$50,5,FALSE)) &amp; IF(ISERROR(VLOOKUP(A44,【入力用】個人登録!$A$59:$P$127,5,FALSE)),"",VLOOKUP(A44,【入力用】個人登録!$A$59:$P$127,5,FALSE))</f>
        <v/>
      </c>
      <c r="I44" s="950"/>
      <c r="J44" s="951"/>
      <c r="K44" s="949" t="str">
        <f>IF(ISERROR(VLOOKUP(A44,【入力用】個人登録!$A$21:$P$50,6,FALSE)),"",VLOOKUP(A44,【入力用】個人登録!$A$21:$P$50,6,FALSE)) &amp; IF(ISERROR(VLOOKUP(A44,【入力用】個人登録!$A$59:$P$127,6,FALSE)),"",VLOOKUP(A44,【入力用】個人登録!$A$59:$P$127,6,FALSE))</f>
        <v/>
      </c>
      <c r="L44" s="950"/>
      <c r="M44" s="951"/>
      <c r="N44" s="949" t="str">
        <f>IF(ISERROR(VLOOKUP(A44,【入力用】個人登録!$A$21:$P$50,16,FALSE)),"",VLOOKUP(A44,【入力用】個人登録!$A$21:$P$50,16,FALSE)) &amp; IF(ISERROR(VLOOKUP(A44,【入力用】個人登録!$A$59:$P$127,16,FALSE)),"",VLOOKUP(A44,【入力用】個人登録!$A$59:$P$127,16,FALSE))</f>
        <v/>
      </c>
      <c r="O44" s="951"/>
      <c r="P44" s="954" t="str">
        <f>IF(ISERROR(VLOOKUP(A44,【入力用】個人登録!$A$21:$P$50,8,FALSE)),"",VLOOKUP(A44,【入力用】個人登録!$A$21:$P$50,8,FALSE)) &amp; IF(ISERROR(VLOOKUP(A44,【入力用】個人登録!$A$59:$P$127,8,FALSE)),"",VLOOKUP(A44,【入力用】個人登録!$A$59:$P$127,8,FALSE))</f>
        <v/>
      </c>
      <c r="Q44" s="955"/>
      <c r="R44" s="956"/>
      <c r="S44" s="456" t="str">
        <f>IF(ISERROR(VLOOKUP(A44,【入力用】個人登録!$A$21:$P$50,3,FALSE)),"",VLOOKUP(A44,【入力用】個人登録!$A$21:$P$50,3,FALSE)) &amp; IF(ISERROR(VLOOKUP(A44,【入力用】個人登録!$A$59:$P$127,3,FALSE)),"",VLOOKUP(A44,【入力用】個人登録!$A$59:$P$127,3,FALSE))</f>
        <v/>
      </c>
      <c r="T44" s="957"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958"/>
      <c r="V44" s="959"/>
      <c r="W44" s="26"/>
      <c r="AF44" s="48"/>
    </row>
    <row r="45" spans="1:32" s="27" customFormat="1" ht="12" customHeight="1">
      <c r="A45" s="449"/>
      <c r="B45" s="458">
        <v>33</v>
      </c>
      <c r="C45" s="936" t="str">
        <f>IF(ISERROR(VLOOKUP(A45,【入力用】個人登録!$A$21:$P$50,2,FALSE)),"",VLOOKUP(A45,【入力用】個人登録!$A$21:$P$50,2,FALSE)) &amp; IF(ISERROR(VLOOKUP(A45,【入力用】個人登録!$A$59:$P$127,2,FALSE)),"",VLOOKUP(A45,【入力用】個人登録!$A$59:$P$127,2,FALSE))</f>
        <v/>
      </c>
      <c r="D45" s="937"/>
      <c r="E45" s="938" t="str">
        <f>IF(ISERROR(VLOOKUP(A45,【入力用】個人登録!$A$21:$P$50,13,FALSE)),"",VLOOKUP(A45,【入力用】個人登録!$A$21:$P$50,13,FALSE)) &amp; IF(ISERROR(VLOOKUP(A45,【入力用】個人登録!$A$59:$P$127,13,FALSE)),"",VLOOKUP(A45,【入力用】個人登録!$A$59:$P$127,13,FALSE))</f>
        <v/>
      </c>
      <c r="F45" s="939"/>
      <c r="G45" s="476" t="str">
        <f>IF(ISERROR(VLOOKUP(A45,【入力用】個人登録!$A$21:$P$50,15,FALSE)),"",VLOOKUP(A45,【入力用】個人登録!$A$21:$P$50,15,FALSE)) &amp; IF(ISERROR(VLOOKUP(A45,【入力用】個人登録!$A$59:$P$127,15,FALSE)),"",VLOOKUP(A45,【入力用】個人登録!$A$59:$P$127,15,FALSE))</f>
        <v/>
      </c>
      <c r="H45" s="949" t="str">
        <f>IF(ISERROR(VLOOKUP(A45,【入力用】個人登録!$A$21:$P$50,5,FALSE)),"",VLOOKUP(A45,【入力用】個人登録!$A$21:$P$50,5,FALSE)) &amp; IF(ISERROR(VLOOKUP(A45,【入力用】個人登録!$A$59:$P$127,5,FALSE)),"",VLOOKUP(A45,【入力用】個人登録!$A$59:$P$127,5,FALSE))</f>
        <v/>
      </c>
      <c r="I45" s="950"/>
      <c r="J45" s="951"/>
      <c r="K45" s="949" t="str">
        <f>IF(ISERROR(VLOOKUP(A45,【入力用】個人登録!$A$21:$P$50,6,FALSE)),"",VLOOKUP(A45,【入力用】個人登録!$A$21:$P$50,6,FALSE)) &amp; IF(ISERROR(VLOOKUP(A45,【入力用】個人登録!$A$59:$P$127,6,FALSE)),"",VLOOKUP(A45,【入力用】個人登録!$A$59:$P$127,6,FALSE))</f>
        <v/>
      </c>
      <c r="L45" s="950"/>
      <c r="M45" s="951"/>
      <c r="N45" s="949" t="str">
        <f>IF(ISERROR(VLOOKUP(A45,【入力用】個人登録!$A$21:$P$50,16,FALSE)),"",VLOOKUP(A45,【入力用】個人登録!$A$21:$P$50,16,FALSE)) &amp; IF(ISERROR(VLOOKUP(A45,【入力用】個人登録!$A$59:$P$127,16,FALSE)),"",VLOOKUP(A45,【入力用】個人登録!$A$59:$P$127,16,FALSE))</f>
        <v/>
      </c>
      <c r="O45" s="951"/>
      <c r="P45" s="954" t="str">
        <f>IF(ISERROR(VLOOKUP(A45,【入力用】個人登録!$A$21:$P$50,8,FALSE)),"",VLOOKUP(A45,【入力用】個人登録!$A$21:$P$50,8,FALSE)) &amp; IF(ISERROR(VLOOKUP(A45,【入力用】個人登録!$A$59:$P$127,8,FALSE)),"",VLOOKUP(A45,【入力用】個人登録!$A$59:$P$127,8,FALSE))</f>
        <v/>
      </c>
      <c r="Q45" s="955"/>
      <c r="R45" s="956"/>
      <c r="S45" s="456" t="str">
        <f>IF(ISERROR(VLOOKUP(A45,【入力用】個人登録!$A$21:$P$50,3,FALSE)),"",VLOOKUP(A45,【入力用】個人登録!$A$21:$P$50,3,FALSE)) &amp; IF(ISERROR(VLOOKUP(A45,【入力用】個人登録!$A$59:$P$127,3,FALSE)),"",VLOOKUP(A45,【入力用】個人登録!$A$59:$P$127,3,FALSE))</f>
        <v/>
      </c>
      <c r="T45" s="957"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958"/>
      <c r="V45" s="959"/>
      <c r="W45" s="26"/>
      <c r="AF45" s="48"/>
    </row>
    <row r="46" spans="1:32" s="27" customFormat="1" ht="12" customHeight="1">
      <c r="A46" s="449"/>
      <c r="B46" s="458">
        <v>34</v>
      </c>
      <c r="C46" s="936" t="str">
        <f>IF(ISERROR(VLOOKUP(A46,【入力用】個人登録!$A$21:$P$50,2,FALSE)),"",VLOOKUP(A46,【入力用】個人登録!$A$21:$P$50,2,FALSE)) &amp; IF(ISERROR(VLOOKUP(A46,【入力用】個人登録!$A$59:$P$127,2,FALSE)),"",VLOOKUP(A46,【入力用】個人登録!$A$59:$P$127,2,FALSE))</f>
        <v/>
      </c>
      <c r="D46" s="937"/>
      <c r="E46" s="938" t="str">
        <f>IF(ISERROR(VLOOKUP(A46,【入力用】個人登録!$A$21:$P$50,13,FALSE)),"",VLOOKUP(A46,【入力用】個人登録!$A$21:$P$50,13,FALSE)) &amp; IF(ISERROR(VLOOKUP(A46,【入力用】個人登録!$A$59:$P$127,13,FALSE)),"",VLOOKUP(A46,【入力用】個人登録!$A$59:$P$127,13,FALSE))</f>
        <v/>
      </c>
      <c r="F46" s="939"/>
      <c r="G46" s="477" t="str">
        <f>IF(ISERROR(VLOOKUP(A46,【入力用】個人登録!$A$21:$P$50,15,FALSE)),"",VLOOKUP(A46,【入力用】個人登録!$A$21:$P$50,15,FALSE)) &amp; IF(ISERROR(VLOOKUP(A46,【入力用】個人登録!$A$59:$P$127,15,FALSE)),"",VLOOKUP(A46,【入力用】個人登録!$A$59:$P$127,15,FALSE))</f>
        <v/>
      </c>
      <c r="H46" s="949" t="str">
        <f>IF(ISERROR(VLOOKUP(A46,【入力用】個人登録!$A$21:$P$50,5,FALSE)),"",VLOOKUP(A46,【入力用】個人登録!$A$21:$P$50,5,FALSE)) &amp; IF(ISERROR(VLOOKUP(A46,【入力用】個人登録!$A$59:$P$127,5,FALSE)),"",VLOOKUP(A46,【入力用】個人登録!$A$59:$P$127,5,FALSE))</f>
        <v/>
      </c>
      <c r="I46" s="950"/>
      <c r="J46" s="951"/>
      <c r="K46" s="949" t="str">
        <f>IF(ISERROR(VLOOKUP(A46,【入力用】個人登録!$A$21:$P$50,6,FALSE)),"",VLOOKUP(A46,【入力用】個人登録!$A$21:$P$50,6,FALSE)) &amp; IF(ISERROR(VLOOKUP(A46,【入力用】個人登録!$A$59:$P$127,6,FALSE)),"",VLOOKUP(A46,【入力用】個人登録!$A$59:$P$127,6,FALSE))</f>
        <v/>
      </c>
      <c r="L46" s="950"/>
      <c r="M46" s="951"/>
      <c r="N46" s="949" t="str">
        <f>IF(ISERROR(VLOOKUP(A46,【入力用】個人登録!$A$21:$P$50,16,FALSE)),"",VLOOKUP(A46,【入力用】個人登録!$A$21:$P$50,16,FALSE)) &amp; IF(ISERROR(VLOOKUP(A46,【入力用】個人登録!$A$59:$P$127,16,FALSE)),"",VLOOKUP(A46,【入力用】個人登録!$A$59:$P$127,16,FALSE))</f>
        <v/>
      </c>
      <c r="O46" s="951"/>
      <c r="P46" s="954" t="str">
        <f>IF(ISERROR(VLOOKUP(A46,【入力用】個人登録!$A$21:$P$50,8,FALSE)),"",VLOOKUP(A46,【入力用】個人登録!$A$21:$P$50,8,FALSE)) &amp; IF(ISERROR(VLOOKUP(A46,【入力用】個人登録!$A$59:$P$127,8,FALSE)),"",VLOOKUP(A46,【入力用】個人登録!$A$59:$P$127,8,FALSE))</f>
        <v/>
      </c>
      <c r="Q46" s="955"/>
      <c r="R46" s="956"/>
      <c r="S46" s="456" t="str">
        <f>IF(ISERROR(VLOOKUP(A46,【入力用】個人登録!$A$21:$P$50,3,FALSE)),"",VLOOKUP(A46,【入力用】個人登録!$A$21:$P$50,3,FALSE)) &amp; IF(ISERROR(VLOOKUP(A46,【入力用】個人登録!$A$59:$P$127,3,FALSE)),"",VLOOKUP(A46,【入力用】個人登録!$A$59:$P$127,3,FALSE))</f>
        <v/>
      </c>
      <c r="T46" s="957"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958"/>
      <c r="V46" s="959"/>
      <c r="W46" s="26"/>
      <c r="AF46" s="48"/>
    </row>
    <row r="47" spans="1:32" s="27" customFormat="1" ht="12" customHeight="1">
      <c r="A47" s="449"/>
      <c r="B47" s="458">
        <v>35</v>
      </c>
      <c r="C47" s="936" t="str">
        <f>IF(ISERROR(VLOOKUP(A47,【入力用】個人登録!$A$21:$P$50,2,FALSE)),"",VLOOKUP(A47,【入力用】個人登録!$A$21:$P$50,2,FALSE)) &amp; IF(ISERROR(VLOOKUP(A47,【入力用】個人登録!$A$59:$P$127,2,FALSE)),"",VLOOKUP(A47,【入力用】個人登録!$A$59:$P$127,2,FALSE))</f>
        <v/>
      </c>
      <c r="D47" s="937"/>
      <c r="E47" s="938" t="str">
        <f>IF(ISERROR(VLOOKUP(A47,【入力用】個人登録!$A$21:$P$50,13,FALSE)),"",VLOOKUP(A47,【入力用】個人登録!$A$21:$P$50,13,FALSE)) &amp; IF(ISERROR(VLOOKUP(A47,【入力用】個人登録!$A$59:$P$127,13,FALSE)),"",VLOOKUP(A47,【入力用】個人登録!$A$59:$P$127,13,FALSE))</f>
        <v/>
      </c>
      <c r="F47" s="939"/>
      <c r="G47" s="476" t="str">
        <f>IF(ISERROR(VLOOKUP(A47,【入力用】個人登録!$A$21:$P$50,15,FALSE)),"",VLOOKUP(A47,【入力用】個人登録!$A$21:$P$50,15,FALSE)) &amp; IF(ISERROR(VLOOKUP(A47,【入力用】個人登録!$A$59:$P$127,15,FALSE)),"",VLOOKUP(A47,【入力用】個人登録!$A$59:$P$127,15,FALSE))</f>
        <v/>
      </c>
      <c r="H47" s="949" t="str">
        <f>IF(ISERROR(VLOOKUP(A47,【入力用】個人登録!$A$21:$P$50,5,FALSE)),"",VLOOKUP(A47,【入力用】個人登録!$A$21:$P$50,5,FALSE)) &amp; IF(ISERROR(VLOOKUP(A47,【入力用】個人登録!$A$59:$P$127,5,FALSE)),"",VLOOKUP(A47,【入力用】個人登録!$A$59:$P$127,5,FALSE))</f>
        <v/>
      </c>
      <c r="I47" s="950"/>
      <c r="J47" s="951"/>
      <c r="K47" s="949" t="str">
        <f>IF(ISERROR(VLOOKUP(A47,【入力用】個人登録!$A$21:$P$50,6,FALSE)),"",VLOOKUP(A47,【入力用】個人登録!$A$21:$P$50,6,FALSE)) &amp; IF(ISERROR(VLOOKUP(A47,【入力用】個人登録!$A$59:$P$127,6,FALSE)),"",VLOOKUP(A47,【入力用】個人登録!$A$59:$P$127,6,FALSE))</f>
        <v/>
      </c>
      <c r="L47" s="950"/>
      <c r="M47" s="951"/>
      <c r="N47" s="949" t="str">
        <f>IF(ISERROR(VLOOKUP(A47,【入力用】個人登録!$A$21:$P$50,16,FALSE)),"",VLOOKUP(A47,【入力用】個人登録!$A$21:$P$50,16,FALSE)) &amp; IF(ISERROR(VLOOKUP(A47,【入力用】個人登録!$A$59:$P$127,16,FALSE)),"",VLOOKUP(A47,【入力用】個人登録!$A$59:$P$127,16,FALSE))</f>
        <v/>
      </c>
      <c r="O47" s="951"/>
      <c r="P47" s="954" t="str">
        <f>IF(ISERROR(VLOOKUP(A47,【入力用】個人登録!$A$21:$P$50,8,FALSE)),"",VLOOKUP(A47,【入力用】個人登録!$A$21:$P$50,8,FALSE)) &amp; IF(ISERROR(VLOOKUP(A47,【入力用】個人登録!$A$59:$P$127,8,FALSE)),"",VLOOKUP(A47,【入力用】個人登録!$A$59:$P$127,8,FALSE))</f>
        <v/>
      </c>
      <c r="Q47" s="955"/>
      <c r="R47" s="956"/>
      <c r="S47" s="456" t="str">
        <f>IF(ISERROR(VLOOKUP(A47,【入力用】個人登録!$A$21:$P$50,3,FALSE)),"",VLOOKUP(A47,【入力用】個人登録!$A$21:$P$50,3,FALSE)) &amp; IF(ISERROR(VLOOKUP(A47,【入力用】個人登録!$A$59:$P$127,3,FALSE)),"",VLOOKUP(A47,【入力用】個人登録!$A$59:$P$127,3,FALSE))</f>
        <v/>
      </c>
      <c r="T47" s="957"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958"/>
      <c r="V47" s="959"/>
      <c r="W47" s="26"/>
      <c r="AF47" s="48"/>
    </row>
    <row r="48" spans="1:32" s="27" customFormat="1" ht="12" customHeight="1">
      <c r="A48" s="449"/>
      <c r="B48" s="458">
        <v>36</v>
      </c>
      <c r="C48" s="936" t="str">
        <f>IF(ISERROR(VLOOKUP(A48,【入力用】個人登録!$A$21:$P$50,2,FALSE)),"",VLOOKUP(A48,【入力用】個人登録!$A$21:$P$50,2,FALSE)) &amp; IF(ISERROR(VLOOKUP(A48,【入力用】個人登録!$A$59:$P$127,2,FALSE)),"",VLOOKUP(A48,【入力用】個人登録!$A$59:$P$127,2,FALSE))</f>
        <v/>
      </c>
      <c r="D48" s="937"/>
      <c r="E48" s="938" t="str">
        <f>IF(ISERROR(VLOOKUP(A48,【入力用】個人登録!$A$21:$P$50,13,FALSE)),"",VLOOKUP(A48,【入力用】個人登録!$A$21:$P$50,13,FALSE)) &amp; IF(ISERROR(VLOOKUP(A48,【入力用】個人登録!$A$59:$P$127,13,FALSE)),"",VLOOKUP(A48,【入力用】個人登録!$A$59:$P$127,13,FALSE))</f>
        <v/>
      </c>
      <c r="F48" s="939"/>
      <c r="G48" s="476" t="str">
        <f>IF(ISERROR(VLOOKUP(A48,【入力用】個人登録!$A$21:$P$50,15,FALSE)),"",VLOOKUP(A48,【入力用】個人登録!$A$21:$P$50,15,FALSE)) &amp; IF(ISERROR(VLOOKUP(A48,【入力用】個人登録!$A$59:$P$127,15,FALSE)),"",VLOOKUP(A48,【入力用】個人登録!$A$59:$P$127,15,FALSE))</f>
        <v/>
      </c>
      <c r="H48" s="949" t="str">
        <f>IF(ISERROR(VLOOKUP(A48,【入力用】個人登録!$A$21:$P$50,5,FALSE)),"",VLOOKUP(A48,【入力用】個人登録!$A$21:$P$50,5,FALSE)) &amp; IF(ISERROR(VLOOKUP(A48,【入力用】個人登録!$A$59:$P$127,5,FALSE)),"",VLOOKUP(A48,【入力用】個人登録!$A$59:$P$127,5,FALSE))</f>
        <v/>
      </c>
      <c r="I48" s="950"/>
      <c r="J48" s="951"/>
      <c r="K48" s="949" t="str">
        <f>IF(ISERROR(VLOOKUP(A48,【入力用】個人登録!$A$21:$P$50,6,FALSE)),"",VLOOKUP(A48,【入力用】個人登録!$A$21:$P$50,6,FALSE)) &amp; IF(ISERROR(VLOOKUP(A48,【入力用】個人登録!$A$59:$P$127,6,FALSE)),"",VLOOKUP(A48,【入力用】個人登録!$A$59:$P$127,6,FALSE))</f>
        <v/>
      </c>
      <c r="L48" s="950"/>
      <c r="M48" s="951"/>
      <c r="N48" s="949" t="str">
        <f>IF(ISERROR(VLOOKUP(A48,【入力用】個人登録!$A$21:$P$50,16,FALSE)),"",VLOOKUP(A48,【入力用】個人登録!$A$21:$P$50,16,FALSE)) &amp; IF(ISERROR(VLOOKUP(A48,【入力用】個人登録!$A$59:$P$127,16,FALSE)),"",VLOOKUP(A48,【入力用】個人登録!$A$59:$P$127,16,FALSE))</f>
        <v/>
      </c>
      <c r="O48" s="951"/>
      <c r="P48" s="954" t="str">
        <f>IF(ISERROR(VLOOKUP(A48,【入力用】個人登録!$A$21:$P$50,8,FALSE)),"",VLOOKUP(A48,【入力用】個人登録!$A$21:$P$50,8,FALSE)) &amp; IF(ISERROR(VLOOKUP(A48,【入力用】個人登録!$A$59:$P$127,8,FALSE)),"",VLOOKUP(A48,【入力用】個人登録!$A$59:$P$127,8,FALSE))</f>
        <v/>
      </c>
      <c r="Q48" s="955"/>
      <c r="R48" s="956"/>
      <c r="S48" s="456" t="str">
        <f>IF(ISERROR(VLOOKUP(A48,【入力用】個人登録!$A$21:$P$50,3,FALSE)),"",VLOOKUP(A48,【入力用】個人登録!$A$21:$P$50,3,FALSE)) &amp; IF(ISERROR(VLOOKUP(A48,【入力用】個人登録!$A$59:$P$127,3,FALSE)),"",VLOOKUP(A48,【入力用】個人登録!$A$59:$P$127,3,FALSE))</f>
        <v/>
      </c>
      <c r="T48" s="957"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958"/>
      <c r="V48" s="959"/>
      <c r="W48" s="26"/>
      <c r="AF48" s="48"/>
    </row>
    <row r="49" spans="1:32" s="27" customFormat="1" ht="12" customHeight="1">
      <c r="A49" s="449"/>
      <c r="B49" s="458">
        <v>37</v>
      </c>
      <c r="C49" s="936" t="str">
        <f>IF(ISERROR(VLOOKUP(A49,【入力用】個人登録!$A$21:$P$50,2,FALSE)),"",VLOOKUP(A49,【入力用】個人登録!$A$21:$P$50,2,FALSE)) &amp; IF(ISERROR(VLOOKUP(A49,【入力用】個人登録!$A$59:$P$127,2,FALSE)),"",VLOOKUP(A49,【入力用】個人登録!$A$59:$P$127,2,FALSE))</f>
        <v/>
      </c>
      <c r="D49" s="937"/>
      <c r="E49" s="938" t="str">
        <f>IF(ISERROR(VLOOKUP(A49,【入力用】個人登録!$A$21:$P$50,13,FALSE)),"",VLOOKUP(A49,【入力用】個人登録!$A$21:$P$50,13,FALSE)) &amp; IF(ISERROR(VLOOKUP(A49,【入力用】個人登録!$A$59:$P$127,13,FALSE)),"",VLOOKUP(A49,【入力用】個人登録!$A$59:$P$127,13,FALSE))</f>
        <v/>
      </c>
      <c r="F49" s="939"/>
      <c r="G49" s="476" t="str">
        <f>IF(ISERROR(VLOOKUP(A49,【入力用】個人登録!$A$21:$P$50,15,FALSE)),"",VLOOKUP(A49,【入力用】個人登録!$A$21:$P$50,15,FALSE)) &amp; IF(ISERROR(VLOOKUP(A49,【入力用】個人登録!$A$59:$P$127,15,FALSE)),"",VLOOKUP(A49,【入力用】個人登録!$A$59:$P$127,15,FALSE))</f>
        <v/>
      </c>
      <c r="H49" s="949" t="str">
        <f>IF(ISERROR(VLOOKUP(A49,【入力用】個人登録!$A$21:$P$50,5,FALSE)),"",VLOOKUP(A49,【入力用】個人登録!$A$21:$P$50,5,FALSE)) &amp; IF(ISERROR(VLOOKUP(A49,【入力用】個人登録!$A$59:$P$127,5,FALSE)),"",VLOOKUP(A49,【入力用】個人登録!$A$59:$P$127,5,FALSE))</f>
        <v/>
      </c>
      <c r="I49" s="950"/>
      <c r="J49" s="951"/>
      <c r="K49" s="949" t="str">
        <f>IF(ISERROR(VLOOKUP(A49,【入力用】個人登録!$A$21:$P$50,6,FALSE)),"",VLOOKUP(A49,【入力用】個人登録!$A$21:$P$50,6,FALSE)) &amp; IF(ISERROR(VLOOKUP(A49,【入力用】個人登録!$A$59:$P$127,6,FALSE)),"",VLOOKUP(A49,【入力用】個人登録!$A$59:$P$127,6,FALSE))</f>
        <v/>
      </c>
      <c r="L49" s="950"/>
      <c r="M49" s="951"/>
      <c r="N49" s="949" t="str">
        <f>IF(ISERROR(VLOOKUP(A49,【入力用】個人登録!$A$21:$P$50,16,FALSE)),"",VLOOKUP(A49,【入力用】個人登録!$A$21:$P$50,16,FALSE)) &amp; IF(ISERROR(VLOOKUP(A49,【入力用】個人登録!$A$59:$P$127,16,FALSE)),"",VLOOKUP(A49,【入力用】個人登録!$A$59:$P$127,16,FALSE))</f>
        <v/>
      </c>
      <c r="O49" s="951"/>
      <c r="P49" s="954" t="str">
        <f>IF(ISERROR(VLOOKUP(A49,【入力用】個人登録!$A$21:$P$50,8,FALSE)),"",VLOOKUP(A49,【入力用】個人登録!$A$21:$P$50,8,FALSE)) &amp; IF(ISERROR(VLOOKUP(A49,【入力用】個人登録!$A$59:$P$127,8,FALSE)),"",VLOOKUP(A49,【入力用】個人登録!$A$59:$P$127,8,FALSE))</f>
        <v/>
      </c>
      <c r="Q49" s="955"/>
      <c r="R49" s="956"/>
      <c r="S49" s="456" t="str">
        <f>IF(ISERROR(VLOOKUP(A49,【入力用】個人登録!$A$21:$P$50,3,FALSE)),"",VLOOKUP(A49,【入力用】個人登録!$A$21:$P$50,3,FALSE)) &amp; IF(ISERROR(VLOOKUP(A49,【入力用】個人登録!$A$59:$P$127,3,FALSE)),"",VLOOKUP(A49,【入力用】個人登録!$A$59:$P$127,3,FALSE))</f>
        <v/>
      </c>
      <c r="T49" s="957"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958"/>
      <c r="V49" s="959"/>
      <c r="W49" s="26"/>
      <c r="AF49" s="48"/>
    </row>
    <row r="50" spans="1:32" s="27" customFormat="1" ht="12" customHeight="1">
      <c r="A50" s="449"/>
      <c r="B50" s="458">
        <v>38</v>
      </c>
      <c r="C50" s="936" t="str">
        <f>IF(ISERROR(VLOOKUP(A50,【入力用】個人登録!$A$21:$P$50,2,FALSE)),"",VLOOKUP(A50,【入力用】個人登録!$A$21:$P$50,2,FALSE)) &amp; IF(ISERROR(VLOOKUP(A50,【入力用】個人登録!$A$59:$P$127,2,FALSE)),"",VLOOKUP(A50,【入力用】個人登録!$A$59:$P$127,2,FALSE))</f>
        <v/>
      </c>
      <c r="D50" s="937"/>
      <c r="E50" s="938" t="str">
        <f>IF(ISERROR(VLOOKUP(A50,【入力用】個人登録!$A$21:$P$50,13,FALSE)),"",VLOOKUP(A50,【入力用】個人登録!$A$21:$P$50,13,FALSE)) &amp; IF(ISERROR(VLOOKUP(A50,【入力用】個人登録!$A$59:$P$127,13,FALSE)),"",VLOOKUP(A50,【入力用】個人登録!$A$59:$P$127,13,FALSE))</f>
        <v/>
      </c>
      <c r="F50" s="939"/>
      <c r="G50" s="476" t="str">
        <f>IF(ISERROR(VLOOKUP(A50,【入力用】個人登録!$A$21:$P$50,15,FALSE)),"",VLOOKUP(A50,【入力用】個人登録!$A$21:$P$50,15,FALSE)) &amp; IF(ISERROR(VLOOKUP(A50,【入力用】個人登録!$A$59:$P$127,15,FALSE)),"",VLOOKUP(A50,【入力用】個人登録!$A$59:$P$127,15,FALSE))</f>
        <v/>
      </c>
      <c r="H50" s="949" t="str">
        <f>IF(ISERROR(VLOOKUP(A50,【入力用】個人登録!$A$21:$P$50,5,FALSE)),"",VLOOKUP(A50,【入力用】個人登録!$A$21:$P$50,5,FALSE)) &amp; IF(ISERROR(VLOOKUP(A50,【入力用】個人登録!$A$59:$P$127,5,FALSE)),"",VLOOKUP(A50,【入力用】個人登録!$A$59:$P$127,5,FALSE))</f>
        <v/>
      </c>
      <c r="I50" s="950"/>
      <c r="J50" s="951"/>
      <c r="K50" s="949" t="str">
        <f>IF(ISERROR(VLOOKUP(A50,【入力用】個人登録!$A$21:$P$50,6,FALSE)),"",VLOOKUP(A50,【入力用】個人登録!$A$21:$P$50,6,FALSE)) &amp; IF(ISERROR(VLOOKUP(A50,【入力用】個人登録!$A$59:$P$127,6,FALSE)),"",VLOOKUP(A50,【入力用】個人登録!$A$59:$P$127,6,FALSE))</f>
        <v/>
      </c>
      <c r="L50" s="950"/>
      <c r="M50" s="951"/>
      <c r="N50" s="949" t="str">
        <f>IF(ISERROR(VLOOKUP(A50,【入力用】個人登録!$A$21:$P$50,16,FALSE)),"",VLOOKUP(A50,【入力用】個人登録!$A$21:$P$50,16,FALSE)) &amp; IF(ISERROR(VLOOKUP(A50,【入力用】個人登録!$A$59:$P$127,16,FALSE)),"",VLOOKUP(A50,【入力用】個人登録!$A$59:$P$127,16,FALSE))</f>
        <v/>
      </c>
      <c r="O50" s="951"/>
      <c r="P50" s="954" t="str">
        <f>IF(ISERROR(VLOOKUP(A50,【入力用】個人登録!$A$21:$P$50,8,FALSE)),"",VLOOKUP(A50,【入力用】個人登録!$A$21:$P$50,8,FALSE)) &amp; IF(ISERROR(VLOOKUP(A50,【入力用】個人登録!$A$59:$P$127,8,FALSE)),"",VLOOKUP(A50,【入力用】個人登録!$A$59:$P$127,8,FALSE))</f>
        <v/>
      </c>
      <c r="Q50" s="955"/>
      <c r="R50" s="956"/>
      <c r="S50" s="456" t="str">
        <f>IF(ISERROR(VLOOKUP(A50,【入力用】個人登録!$A$21:$P$50,3,FALSE)),"",VLOOKUP(A50,【入力用】個人登録!$A$21:$P$50,3,FALSE)) &amp; IF(ISERROR(VLOOKUP(A50,【入力用】個人登録!$A$59:$P$127,3,FALSE)),"",VLOOKUP(A50,【入力用】個人登録!$A$59:$P$127,3,FALSE))</f>
        <v/>
      </c>
      <c r="T50" s="957"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958"/>
      <c r="V50" s="959"/>
      <c r="W50" s="26"/>
      <c r="AF50" s="48"/>
    </row>
    <row r="51" spans="1:32" s="27" customFormat="1" ht="12" customHeight="1">
      <c r="A51" s="449"/>
      <c r="B51" s="458">
        <v>39</v>
      </c>
      <c r="C51" s="936" t="str">
        <f>IF(ISERROR(VLOOKUP(A51,【入力用】個人登録!$A$21:$P$50,2,FALSE)),"",VLOOKUP(A51,【入力用】個人登録!$A$21:$P$50,2,FALSE)) &amp; IF(ISERROR(VLOOKUP(A51,【入力用】個人登録!$A$59:$P$127,2,FALSE)),"",VLOOKUP(A51,【入力用】個人登録!$A$59:$P$127,2,FALSE))</f>
        <v/>
      </c>
      <c r="D51" s="937"/>
      <c r="E51" s="938" t="str">
        <f>IF(ISERROR(VLOOKUP(A51,【入力用】個人登録!$A$21:$P$50,13,FALSE)),"",VLOOKUP(A51,【入力用】個人登録!$A$21:$P$50,13,FALSE)) &amp; IF(ISERROR(VLOOKUP(A51,【入力用】個人登録!$A$59:$P$127,13,FALSE)),"",VLOOKUP(A51,【入力用】個人登録!$A$59:$P$127,13,FALSE))</f>
        <v/>
      </c>
      <c r="F51" s="939"/>
      <c r="G51" s="476" t="str">
        <f>IF(ISERROR(VLOOKUP(A51,【入力用】個人登録!$A$21:$P$50,15,FALSE)),"",VLOOKUP(A51,【入力用】個人登録!$A$21:$P$50,15,FALSE)) &amp; IF(ISERROR(VLOOKUP(A51,【入力用】個人登録!$A$59:$P$127,15,FALSE)),"",VLOOKUP(A51,【入力用】個人登録!$A$59:$P$127,15,FALSE))</f>
        <v/>
      </c>
      <c r="H51" s="949" t="str">
        <f>IF(ISERROR(VLOOKUP(A51,【入力用】個人登録!$A$21:$P$50,5,FALSE)),"",VLOOKUP(A51,【入力用】個人登録!$A$21:$P$50,5,FALSE)) &amp; IF(ISERROR(VLOOKUP(A51,【入力用】個人登録!$A$59:$P$127,5,FALSE)),"",VLOOKUP(A51,【入力用】個人登録!$A$59:$P$127,5,FALSE))</f>
        <v/>
      </c>
      <c r="I51" s="950"/>
      <c r="J51" s="951"/>
      <c r="K51" s="949" t="str">
        <f>IF(ISERROR(VLOOKUP(A51,【入力用】個人登録!$A$21:$P$50,6,FALSE)),"",VLOOKUP(A51,【入力用】個人登録!$A$21:$P$50,6,FALSE)) &amp; IF(ISERROR(VLOOKUP(A51,【入力用】個人登録!$A$59:$P$127,6,FALSE)),"",VLOOKUP(A51,【入力用】個人登録!$A$59:$P$127,6,FALSE))</f>
        <v/>
      </c>
      <c r="L51" s="950"/>
      <c r="M51" s="951"/>
      <c r="N51" s="949" t="str">
        <f>IF(ISERROR(VLOOKUP(A51,【入力用】個人登録!$A$21:$P$50,16,FALSE)),"",VLOOKUP(A51,【入力用】個人登録!$A$21:$P$50,16,FALSE)) &amp; IF(ISERROR(VLOOKUP(A51,【入力用】個人登録!$A$59:$P$127,16,FALSE)),"",VLOOKUP(A51,【入力用】個人登録!$A$59:$P$127,16,FALSE))</f>
        <v/>
      </c>
      <c r="O51" s="951"/>
      <c r="P51" s="954" t="str">
        <f>IF(ISERROR(VLOOKUP(A51,【入力用】個人登録!$A$21:$P$50,8,FALSE)),"",VLOOKUP(A51,【入力用】個人登録!$A$21:$P$50,8,FALSE)) &amp; IF(ISERROR(VLOOKUP(A51,【入力用】個人登録!$A$59:$P$127,8,FALSE)),"",VLOOKUP(A51,【入力用】個人登録!$A$59:$P$127,8,FALSE))</f>
        <v/>
      </c>
      <c r="Q51" s="955"/>
      <c r="R51" s="956"/>
      <c r="S51" s="456" t="str">
        <f>IF(ISERROR(VLOOKUP(A51,【入力用】個人登録!$A$21:$P$50,3,FALSE)),"",VLOOKUP(A51,【入力用】個人登録!$A$21:$P$50,3,FALSE)) &amp; IF(ISERROR(VLOOKUP(A51,【入力用】個人登録!$A$59:$P$127,3,FALSE)),"",VLOOKUP(A51,【入力用】個人登録!$A$59:$P$127,3,FALSE))</f>
        <v/>
      </c>
      <c r="T51" s="957"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958"/>
      <c r="V51" s="959"/>
      <c r="W51" s="26"/>
      <c r="AF51" s="48"/>
    </row>
    <row r="52" spans="1:32" s="27" customFormat="1" ht="12" customHeight="1">
      <c r="A52" s="449"/>
      <c r="B52" s="458">
        <v>40</v>
      </c>
      <c r="C52" s="936" t="str">
        <f>IF(ISERROR(VLOOKUP(A52,【入力用】個人登録!$A$21:$P$50,2,FALSE)),"",VLOOKUP(A52,【入力用】個人登録!$A$21:$P$50,2,FALSE)) &amp; IF(ISERROR(VLOOKUP(A52,【入力用】個人登録!$A$59:$P$127,2,FALSE)),"",VLOOKUP(A52,【入力用】個人登録!$A$59:$P$127,2,FALSE))</f>
        <v/>
      </c>
      <c r="D52" s="937"/>
      <c r="E52" s="938" t="str">
        <f>IF(ISERROR(VLOOKUP(A52,【入力用】個人登録!$A$21:$P$50,13,FALSE)),"",VLOOKUP(A52,【入力用】個人登録!$A$21:$P$50,13,FALSE)) &amp; IF(ISERROR(VLOOKUP(A52,【入力用】個人登録!$A$59:$P$127,13,FALSE)),"",VLOOKUP(A52,【入力用】個人登録!$A$59:$P$127,13,FALSE))</f>
        <v/>
      </c>
      <c r="F52" s="939"/>
      <c r="G52" s="476" t="str">
        <f>IF(ISERROR(VLOOKUP(A52,【入力用】個人登録!$A$21:$P$50,15,FALSE)),"",VLOOKUP(A52,【入力用】個人登録!$A$21:$P$50,15,FALSE)) &amp; IF(ISERROR(VLOOKUP(A52,【入力用】個人登録!$A$59:$P$127,15,FALSE)),"",VLOOKUP(A52,【入力用】個人登録!$A$59:$P$127,15,FALSE))</f>
        <v/>
      </c>
      <c r="H52" s="949" t="str">
        <f>IF(ISERROR(VLOOKUP(A52,【入力用】個人登録!$A$21:$P$50,5,FALSE)),"",VLOOKUP(A52,【入力用】個人登録!$A$21:$P$50,5,FALSE)) &amp; IF(ISERROR(VLOOKUP(A52,【入力用】個人登録!$A$59:$P$127,5,FALSE)),"",VLOOKUP(A52,【入力用】個人登録!$A$59:$P$127,5,FALSE))</f>
        <v/>
      </c>
      <c r="I52" s="950"/>
      <c r="J52" s="951"/>
      <c r="K52" s="949" t="str">
        <f>IF(ISERROR(VLOOKUP(A52,【入力用】個人登録!$A$21:$P$50,6,FALSE)),"",VLOOKUP(A52,【入力用】個人登録!$A$21:$P$50,6,FALSE)) &amp; IF(ISERROR(VLOOKUP(A52,【入力用】個人登録!$A$59:$P$127,6,FALSE)),"",VLOOKUP(A52,【入力用】個人登録!$A$59:$P$127,6,FALSE))</f>
        <v/>
      </c>
      <c r="L52" s="950"/>
      <c r="M52" s="951"/>
      <c r="N52" s="949" t="str">
        <f>IF(ISERROR(VLOOKUP(A52,【入力用】個人登録!$A$21:$P$50,16,FALSE)),"",VLOOKUP(A52,【入力用】個人登録!$A$21:$P$50,16,FALSE)) &amp; IF(ISERROR(VLOOKUP(A52,【入力用】個人登録!$A$59:$P$127,16,FALSE)),"",VLOOKUP(A52,【入力用】個人登録!$A$59:$P$127,16,FALSE))</f>
        <v/>
      </c>
      <c r="O52" s="951"/>
      <c r="P52" s="954" t="str">
        <f>IF(ISERROR(VLOOKUP(A52,【入力用】個人登録!$A$21:$P$50,8,FALSE)),"",VLOOKUP(A52,【入力用】個人登録!$A$21:$P$50,8,FALSE)) &amp; IF(ISERROR(VLOOKUP(A52,【入力用】個人登録!$A$59:$P$127,8,FALSE)),"",VLOOKUP(A52,【入力用】個人登録!$A$59:$P$127,8,FALSE))</f>
        <v/>
      </c>
      <c r="Q52" s="955"/>
      <c r="R52" s="956"/>
      <c r="S52" s="456" t="str">
        <f>IF(ISERROR(VLOOKUP(A52,【入力用】個人登録!$A$21:$P$50,3,FALSE)),"",VLOOKUP(A52,【入力用】個人登録!$A$21:$P$50,3,FALSE)) &amp; IF(ISERROR(VLOOKUP(A52,【入力用】個人登録!$A$59:$P$127,3,FALSE)),"",VLOOKUP(A52,【入力用】個人登録!$A$59:$P$127,3,FALSE))</f>
        <v/>
      </c>
      <c r="T52" s="957"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958"/>
      <c r="V52" s="959"/>
      <c r="W52" s="26"/>
      <c r="AF52" s="48"/>
    </row>
    <row r="53" spans="1:32" s="27" customFormat="1" ht="12" customHeight="1">
      <c r="A53" s="449"/>
      <c r="B53" s="458">
        <v>41</v>
      </c>
      <c r="C53" s="936" t="str">
        <f>IF(ISERROR(VLOOKUP(A53,【入力用】個人登録!$A$21:$P$50,2,FALSE)),"",VLOOKUP(A53,【入力用】個人登録!$A$21:$P$50,2,FALSE)) &amp; IF(ISERROR(VLOOKUP(A53,【入力用】個人登録!$A$59:$P$127,2,FALSE)),"",VLOOKUP(A53,【入力用】個人登録!$A$59:$P$127,2,FALSE))</f>
        <v/>
      </c>
      <c r="D53" s="937"/>
      <c r="E53" s="938" t="str">
        <f>IF(ISERROR(VLOOKUP(A53,【入力用】個人登録!$A$21:$P$50,13,FALSE)),"",VLOOKUP(A53,【入力用】個人登録!$A$21:$P$50,13,FALSE)) &amp; IF(ISERROR(VLOOKUP(A53,【入力用】個人登録!$A$59:$P$127,13,FALSE)),"",VLOOKUP(A53,【入力用】個人登録!$A$59:$P$127,13,FALSE))</f>
        <v/>
      </c>
      <c r="F53" s="939"/>
      <c r="G53" s="476" t="str">
        <f>IF(ISERROR(VLOOKUP(A53,【入力用】個人登録!$A$21:$P$50,15,FALSE)),"",VLOOKUP(A53,【入力用】個人登録!$A$21:$P$50,15,FALSE)) &amp; IF(ISERROR(VLOOKUP(A53,【入力用】個人登録!$A$59:$P$127,15,FALSE)),"",VLOOKUP(A53,【入力用】個人登録!$A$59:$P$127,15,FALSE))</f>
        <v/>
      </c>
      <c r="H53" s="949" t="str">
        <f>IF(ISERROR(VLOOKUP(A53,【入力用】個人登録!$A$21:$P$50,5,FALSE)),"",VLOOKUP(A53,【入力用】個人登録!$A$21:$P$50,5,FALSE)) &amp; IF(ISERROR(VLOOKUP(A53,【入力用】個人登録!$A$59:$P$127,5,FALSE)),"",VLOOKUP(A53,【入力用】個人登録!$A$59:$P$127,5,FALSE))</f>
        <v/>
      </c>
      <c r="I53" s="950"/>
      <c r="J53" s="951"/>
      <c r="K53" s="949" t="str">
        <f>IF(ISERROR(VLOOKUP(A53,【入力用】個人登録!$A$21:$P$50,6,FALSE)),"",VLOOKUP(A53,【入力用】個人登録!$A$21:$P$50,6,FALSE)) &amp; IF(ISERROR(VLOOKUP(A53,【入力用】個人登録!$A$59:$P$127,6,FALSE)),"",VLOOKUP(A53,【入力用】個人登録!$A$59:$P$127,6,FALSE))</f>
        <v/>
      </c>
      <c r="L53" s="950"/>
      <c r="M53" s="951"/>
      <c r="N53" s="949" t="str">
        <f>IF(ISERROR(VLOOKUP(A53,【入力用】個人登録!$A$21:$P$50,16,FALSE)),"",VLOOKUP(A53,【入力用】個人登録!$A$21:$P$50,16,FALSE)) &amp; IF(ISERROR(VLOOKUP(A53,【入力用】個人登録!$A$59:$P$127,16,FALSE)),"",VLOOKUP(A53,【入力用】個人登録!$A$59:$P$127,16,FALSE))</f>
        <v/>
      </c>
      <c r="O53" s="951"/>
      <c r="P53" s="954" t="str">
        <f>IF(ISERROR(VLOOKUP(A53,【入力用】個人登録!$A$21:$P$50,8,FALSE)),"",VLOOKUP(A53,【入力用】個人登録!$A$21:$P$50,8,FALSE)) &amp; IF(ISERROR(VLOOKUP(A53,【入力用】個人登録!$A$59:$P$127,8,FALSE)),"",VLOOKUP(A53,【入力用】個人登録!$A$59:$P$127,8,FALSE))</f>
        <v/>
      </c>
      <c r="Q53" s="955"/>
      <c r="R53" s="956"/>
      <c r="S53" s="456" t="str">
        <f>IF(ISERROR(VLOOKUP(A53,【入力用】個人登録!$A$21:$P$50,3,FALSE)),"",VLOOKUP(A53,【入力用】個人登録!$A$21:$P$50,3,FALSE)) &amp; IF(ISERROR(VLOOKUP(A53,【入力用】個人登録!$A$59:$P$127,3,FALSE)),"",VLOOKUP(A53,【入力用】個人登録!$A$59:$P$127,3,FALSE))</f>
        <v/>
      </c>
      <c r="T53" s="957"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958"/>
      <c r="V53" s="959"/>
      <c r="W53" s="26"/>
      <c r="AF53" s="48"/>
    </row>
    <row r="54" spans="1:32" s="27" customFormat="1" ht="12" customHeight="1">
      <c r="A54" s="449"/>
      <c r="B54" s="458">
        <v>42</v>
      </c>
      <c r="C54" s="936" t="str">
        <f>IF(ISERROR(VLOOKUP(A54,【入力用】個人登録!$A$21:$P$50,2,FALSE)),"",VLOOKUP(A54,【入力用】個人登録!$A$21:$P$50,2,FALSE)) &amp; IF(ISERROR(VLOOKUP(A54,【入力用】個人登録!$A$59:$P$127,2,FALSE)),"",VLOOKUP(A54,【入力用】個人登録!$A$59:$P$127,2,FALSE))</f>
        <v/>
      </c>
      <c r="D54" s="937"/>
      <c r="E54" s="938" t="str">
        <f>IF(ISERROR(VLOOKUP(A54,【入力用】個人登録!$A$21:$P$50,13,FALSE)),"",VLOOKUP(A54,【入力用】個人登録!$A$21:$P$50,13,FALSE)) &amp; IF(ISERROR(VLOOKUP(A54,【入力用】個人登録!$A$59:$P$127,13,FALSE)),"",VLOOKUP(A54,【入力用】個人登録!$A$59:$P$127,13,FALSE))</f>
        <v/>
      </c>
      <c r="F54" s="939"/>
      <c r="G54" s="476" t="str">
        <f>IF(ISERROR(VLOOKUP(A54,【入力用】個人登録!$A$21:$P$50,15,FALSE)),"",VLOOKUP(A54,【入力用】個人登録!$A$21:$P$50,15,FALSE)) &amp; IF(ISERROR(VLOOKUP(A54,【入力用】個人登録!$A$59:$P$127,15,FALSE)),"",VLOOKUP(A54,【入力用】個人登録!$A$59:$P$127,15,FALSE))</f>
        <v/>
      </c>
      <c r="H54" s="949" t="str">
        <f>IF(ISERROR(VLOOKUP(A54,【入力用】個人登録!$A$21:$P$50,5,FALSE)),"",VLOOKUP(A54,【入力用】個人登録!$A$21:$P$50,5,FALSE)) &amp; IF(ISERROR(VLOOKUP(A54,【入力用】個人登録!$A$59:$P$127,5,FALSE)),"",VLOOKUP(A54,【入力用】個人登録!$A$59:$P$127,5,FALSE))</f>
        <v/>
      </c>
      <c r="I54" s="950"/>
      <c r="J54" s="951"/>
      <c r="K54" s="949" t="str">
        <f>IF(ISERROR(VLOOKUP(A54,【入力用】個人登録!$A$21:$P$50,6,FALSE)),"",VLOOKUP(A54,【入力用】個人登録!$A$21:$P$50,6,FALSE)) &amp; IF(ISERROR(VLOOKUP(A54,【入力用】個人登録!$A$59:$P$127,6,FALSE)),"",VLOOKUP(A54,【入力用】個人登録!$A$59:$P$127,6,FALSE))</f>
        <v/>
      </c>
      <c r="L54" s="950"/>
      <c r="M54" s="951"/>
      <c r="N54" s="949" t="str">
        <f>IF(ISERROR(VLOOKUP(A54,【入力用】個人登録!$A$21:$P$50,16,FALSE)),"",VLOOKUP(A54,【入力用】個人登録!$A$21:$P$50,16,FALSE)) &amp; IF(ISERROR(VLOOKUP(A54,【入力用】個人登録!$A$59:$P$127,16,FALSE)),"",VLOOKUP(A54,【入力用】個人登録!$A$59:$P$127,16,FALSE))</f>
        <v/>
      </c>
      <c r="O54" s="951"/>
      <c r="P54" s="954" t="str">
        <f>IF(ISERROR(VLOOKUP(A54,【入力用】個人登録!$A$21:$P$50,8,FALSE)),"",VLOOKUP(A54,【入力用】個人登録!$A$21:$P$50,8,FALSE)) &amp; IF(ISERROR(VLOOKUP(A54,【入力用】個人登録!$A$59:$P$127,8,FALSE)),"",VLOOKUP(A54,【入力用】個人登録!$A$59:$P$127,8,FALSE))</f>
        <v/>
      </c>
      <c r="Q54" s="955"/>
      <c r="R54" s="956"/>
      <c r="S54" s="456" t="str">
        <f>IF(ISERROR(VLOOKUP(A54,【入力用】個人登録!$A$21:$P$50,3,FALSE)),"",VLOOKUP(A54,【入力用】個人登録!$A$21:$P$50,3,FALSE)) &amp; IF(ISERROR(VLOOKUP(A54,【入力用】個人登録!$A$59:$P$127,3,FALSE)),"",VLOOKUP(A54,【入力用】個人登録!$A$59:$P$127,3,FALSE))</f>
        <v/>
      </c>
      <c r="T54" s="957"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958"/>
      <c r="V54" s="959"/>
      <c r="W54" s="26"/>
      <c r="AF54" s="48"/>
    </row>
    <row r="55" spans="1:32" s="27" customFormat="1" ht="12" customHeight="1">
      <c r="A55" s="449"/>
      <c r="B55" s="458">
        <v>43</v>
      </c>
      <c r="C55" s="936" t="str">
        <f>IF(ISERROR(VLOOKUP(A55,【入力用】個人登録!$A$21:$P$50,2,FALSE)),"",VLOOKUP(A55,【入力用】個人登録!$A$21:$P$50,2,FALSE)) &amp; IF(ISERROR(VLOOKUP(A55,【入力用】個人登録!$A$59:$P$127,2,FALSE)),"",VLOOKUP(A55,【入力用】個人登録!$A$59:$P$127,2,FALSE))</f>
        <v/>
      </c>
      <c r="D55" s="937"/>
      <c r="E55" s="938" t="str">
        <f>IF(ISERROR(VLOOKUP(A55,【入力用】個人登録!$A$21:$P$50,13,FALSE)),"",VLOOKUP(A55,【入力用】個人登録!$A$21:$P$50,13,FALSE)) &amp; IF(ISERROR(VLOOKUP(A55,【入力用】個人登録!$A$59:$P$127,13,FALSE)),"",VLOOKUP(A55,【入力用】個人登録!$A$59:$P$127,13,FALSE))</f>
        <v/>
      </c>
      <c r="F55" s="939"/>
      <c r="G55" s="476" t="str">
        <f>IF(ISERROR(VLOOKUP(A55,【入力用】個人登録!$A$21:$P$50,15,FALSE)),"",VLOOKUP(A55,【入力用】個人登録!$A$21:$P$50,15,FALSE)) &amp; IF(ISERROR(VLOOKUP(A55,【入力用】個人登録!$A$59:$P$127,15,FALSE)),"",VLOOKUP(A55,【入力用】個人登録!$A$59:$P$127,15,FALSE))</f>
        <v/>
      </c>
      <c r="H55" s="949" t="str">
        <f>IF(ISERROR(VLOOKUP(A55,【入力用】個人登録!$A$21:$P$50,5,FALSE)),"",VLOOKUP(A55,【入力用】個人登録!$A$21:$P$50,5,FALSE)) &amp; IF(ISERROR(VLOOKUP(A55,【入力用】個人登録!$A$59:$P$127,5,FALSE)),"",VLOOKUP(A55,【入力用】個人登録!$A$59:$P$127,5,FALSE))</f>
        <v/>
      </c>
      <c r="I55" s="950"/>
      <c r="J55" s="951"/>
      <c r="K55" s="949" t="str">
        <f>IF(ISERROR(VLOOKUP(A55,【入力用】個人登録!$A$21:$P$50,6,FALSE)),"",VLOOKUP(A55,【入力用】個人登録!$A$21:$P$50,6,FALSE)) &amp; IF(ISERROR(VLOOKUP(A55,【入力用】個人登録!$A$59:$P$127,6,FALSE)),"",VLOOKUP(A55,【入力用】個人登録!$A$59:$P$127,6,FALSE))</f>
        <v/>
      </c>
      <c r="L55" s="950"/>
      <c r="M55" s="951"/>
      <c r="N55" s="949" t="str">
        <f>IF(ISERROR(VLOOKUP(A55,【入力用】個人登録!$A$21:$P$50,16,FALSE)),"",VLOOKUP(A55,【入力用】個人登録!$A$21:$P$50,16,FALSE)) &amp; IF(ISERROR(VLOOKUP(A55,【入力用】個人登録!$A$59:$P$127,16,FALSE)),"",VLOOKUP(A55,【入力用】個人登録!$A$59:$P$127,16,FALSE))</f>
        <v/>
      </c>
      <c r="O55" s="951"/>
      <c r="P55" s="954" t="str">
        <f>IF(ISERROR(VLOOKUP(A55,【入力用】個人登録!$A$21:$P$50,8,FALSE)),"",VLOOKUP(A55,【入力用】個人登録!$A$21:$P$50,8,FALSE)) &amp; IF(ISERROR(VLOOKUP(A55,【入力用】個人登録!$A$59:$P$127,8,FALSE)),"",VLOOKUP(A55,【入力用】個人登録!$A$59:$P$127,8,FALSE))</f>
        <v/>
      </c>
      <c r="Q55" s="955"/>
      <c r="R55" s="956"/>
      <c r="S55" s="456" t="str">
        <f>IF(ISERROR(VLOOKUP(A55,【入力用】個人登録!$A$21:$P$50,3,FALSE)),"",VLOOKUP(A55,【入力用】個人登録!$A$21:$P$50,3,FALSE)) &amp; IF(ISERROR(VLOOKUP(A55,【入力用】個人登録!$A$59:$P$127,3,FALSE)),"",VLOOKUP(A55,【入力用】個人登録!$A$59:$P$127,3,FALSE))</f>
        <v/>
      </c>
      <c r="T55" s="957"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958"/>
      <c r="V55" s="959"/>
      <c r="W55" s="26"/>
      <c r="AF55" s="48"/>
    </row>
    <row r="56" spans="1:32" s="27" customFormat="1" ht="12" customHeight="1">
      <c r="A56" s="449"/>
      <c r="B56" s="458">
        <v>44</v>
      </c>
      <c r="C56" s="936" t="str">
        <f>IF(ISERROR(VLOOKUP(A56,【入力用】個人登録!$A$21:$P$50,2,FALSE)),"",VLOOKUP(A56,【入力用】個人登録!$A$21:$P$50,2,FALSE)) &amp; IF(ISERROR(VLOOKUP(A56,【入力用】個人登録!$A$59:$P$127,2,FALSE)),"",VLOOKUP(A56,【入力用】個人登録!$A$59:$P$127,2,FALSE))</f>
        <v/>
      </c>
      <c r="D56" s="937"/>
      <c r="E56" s="938" t="str">
        <f>IF(ISERROR(VLOOKUP(A56,【入力用】個人登録!$A$21:$P$50,13,FALSE)),"",VLOOKUP(A56,【入力用】個人登録!$A$21:$P$50,13,FALSE)) &amp; IF(ISERROR(VLOOKUP(A56,【入力用】個人登録!$A$59:$P$127,13,FALSE)),"",VLOOKUP(A56,【入力用】個人登録!$A$59:$P$127,13,FALSE))</f>
        <v/>
      </c>
      <c r="F56" s="939"/>
      <c r="G56" s="477" t="str">
        <f>IF(ISERROR(VLOOKUP(A56,【入力用】個人登録!$A$21:$P$50,15,FALSE)),"",VLOOKUP(A56,【入力用】個人登録!$A$21:$P$50,15,FALSE)) &amp; IF(ISERROR(VLOOKUP(A56,【入力用】個人登録!$A$59:$P$127,15,FALSE)),"",VLOOKUP(A56,【入力用】個人登録!$A$59:$P$127,15,FALSE))</f>
        <v/>
      </c>
      <c r="H56" s="949" t="str">
        <f>IF(ISERROR(VLOOKUP(A56,【入力用】個人登録!$A$21:$P$50,5,FALSE)),"",VLOOKUP(A56,【入力用】個人登録!$A$21:$P$50,5,FALSE)) &amp; IF(ISERROR(VLOOKUP(A56,【入力用】個人登録!$A$59:$P$127,5,FALSE)),"",VLOOKUP(A56,【入力用】個人登録!$A$59:$P$127,5,FALSE))</f>
        <v/>
      </c>
      <c r="I56" s="950"/>
      <c r="J56" s="951"/>
      <c r="K56" s="949" t="str">
        <f>IF(ISERROR(VLOOKUP(A56,【入力用】個人登録!$A$21:$P$50,6,FALSE)),"",VLOOKUP(A56,【入力用】個人登録!$A$21:$P$50,6,FALSE)) &amp; IF(ISERROR(VLOOKUP(A56,【入力用】個人登録!$A$59:$P$127,6,FALSE)),"",VLOOKUP(A56,【入力用】個人登録!$A$59:$P$127,6,FALSE))</f>
        <v/>
      </c>
      <c r="L56" s="950"/>
      <c r="M56" s="951"/>
      <c r="N56" s="949" t="str">
        <f>IF(ISERROR(VLOOKUP(A56,【入力用】個人登録!$A$21:$P$50,16,FALSE)),"",VLOOKUP(A56,【入力用】個人登録!$A$21:$P$50,16,FALSE)) &amp; IF(ISERROR(VLOOKUP(A56,【入力用】個人登録!$A$59:$P$127,16,FALSE)),"",VLOOKUP(A56,【入力用】個人登録!$A$59:$P$127,16,FALSE))</f>
        <v/>
      </c>
      <c r="O56" s="951"/>
      <c r="P56" s="954" t="str">
        <f>IF(ISERROR(VLOOKUP(A56,【入力用】個人登録!$A$21:$P$50,8,FALSE)),"",VLOOKUP(A56,【入力用】個人登録!$A$21:$P$50,8,FALSE)) &amp; IF(ISERROR(VLOOKUP(A56,【入力用】個人登録!$A$59:$P$127,8,FALSE)),"",VLOOKUP(A56,【入力用】個人登録!$A$59:$P$127,8,FALSE))</f>
        <v/>
      </c>
      <c r="Q56" s="955"/>
      <c r="R56" s="956"/>
      <c r="S56" s="456" t="str">
        <f>IF(ISERROR(VLOOKUP(A56,【入力用】個人登録!$A$21:$P$50,3,FALSE)),"",VLOOKUP(A56,【入力用】個人登録!$A$21:$P$50,3,FALSE)) &amp; IF(ISERROR(VLOOKUP(A56,【入力用】個人登録!$A$59:$P$127,3,FALSE)),"",VLOOKUP(A56,【入力用】個人登録!$A$59:$P$127,3,FALSE))</f>
        <v/>
      </c>
      <c r="T56" s="957"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958"/>
      <c r="V56" s="959"/>
      <c r="W56" s="26"/>
      <c r="AF56" s="48"/>
    </row>
    <row r="57" spans="1:32" s="27" customFormat="1" ht="12" customHeight="1">
      <c r="A57" s="449"/>
      <c r="B57" s="458">
        <v>45</v>
      </c>
      <c r="C57" s="936" t="str">
        <f>IF(ISERROR(VLOOKUP(A57,【入力用】個人登録!$A$21:$P$50,2,FALSE)),"",VLOOKUP(A57,【入力用】個人登録!$A$21:$P$50,2,FALSE)) &amp; IF(ISERROR(VLOOKUP(A57,【入力用】個人登録!$A$59:$P$127,2,FALSE)),"",VLOOKUP(A57,【入力用】個人登録!$A$59:$P$127,2,FALSE))</f>
        <v/>
      </c>
      <c r="D57" s="937"/>
      <c r="E57" s="938" t="str">
        <f>IF(ISERROR(VLOOKUP(A57,【入力用】個人登録!$A$21:$P$50,13,FALSE)),"",VLOOKUP(A57,【入力用】個人登録!$A$21:$P$50,13,FALSE)) &amp; IF(ISERROR(VLOOKUP(A57,【入力用】個人登録!$A$59:$P$127,13,FALSE)),"",VLOOKUP(A57,【入力用】個人登録!$A$59:$P$127,13,FALSE))</f>
        <v/>
      </c>
      <c r="F57" s="939"/>
      <c r="G57" s="476" t="str">
        <f>IF(ISERROR(VLOOKUP(A57,【入力用】個人登録!$A$21:$P$50,15,FALSE)),"",VLOOKUP(A57,【入力用】個人登録!$A$21:$P$50,15,FALSE)) &amp; IF(ISERROR(VLOOKUP(A57,【入力用】個人登録!$A$59:$P$127,15,FALSE)),"",VLOOKUP(A57,【入力用】個人登録!$A$59:$P$127,15,FALSE))</f>
        <v/>
      </c>
      <c r="H57" s="949" t="str">
        <f>IF(ISERROR(VLOOKUP(A57,【入力用】個人登録!$A$21:$P$50,5,FALSE)),"",VLOOKUP(A57,【入力用】個人登録!$A$21:$P$50,5,FALSE)) &amp; IF(ISERROR(VLOOKUP(A57,【入力用】個人登録!$A$59:$P$127,5,FALSE)),"",VLOOKUP(A57,【入力用】個人登録!$A$59:$P$127,5,FALSE))</f>
        <v/>
      </c>
      <c r="I57" s="950"/>
      <c r="J57" s="951"/>
      <c r="K57" s="949" t="str">
        <f>IF(ISERROR(VLOOKUP(A57,【入力用】個人登録!$A$21:$P$50,6,FALSE)),"",VLOOKUP(A57,【入力用】個人登録!$A$21:$P$50,6,FALSE)) &amp; IF(ISERROR(VLOOKUP(A57,【入力用】個人登録!$A$59:$P$127,6,FALSE)),"",VLOOKUP(A57,【入力用】個人登録!$A$59:$P$127,6,FALSE))</f>
        <v/>
      </c>
      <c r="L57" s="950"/>
      <c r="M57" s="951"/>
      <c r="N57" s="949" t="str">
        <f>IF(ISERROR(VLOOKUP(A57,【入力用】個人登録!$A$21:$P$50,16,FALSE)),"",VLOOKUP(A57,【入力用】個人登録!$A$21:$P$50,16,FALSE)) &amp; IF(ISERROR(VLOOKUP(A57,【入力用】個人登録!$A$59:$P$127,16,FALSE)),"",VLOOKUP(A57,【入力用】個人登録!$A$59:$P$127,16,FALSE))</f>
        <v/>
      </c>
      <c r="O57" s="951"/>
      <c r="P57" s="954" t="str">
        <f>IF(ISERROR(VLOOKUP(A57,【入力用】個人登録!$A$21:$P$50,8,FALSE)),"",VLOOKUP(A57,【入力用】個人登録!$A$21:$P$50,8,FALSE)) &amp; IF(ISERROR(VLOOKUP(A57,【入力用】個人登録!$A$59:$P$127,8,FALSE)),"",VLOOKUP(A57,【入力用】個人登録!$A$59:$P$127,8,FALSE))</f>
        <v/>
      </c>
      <c r="Q57" s="955"/>
      <c r="R57" s="956"/>
      <c r="S57" s="456" t="str">
        <f>IF(ISERROR(VLOOKUP(A57,【入力用】個人登録!$A$21:$P$50,3,FALSE)),"",VLOOKUP(A57,【入力用】個人登録!$A$21:$P$50,3,FALSE)) &amp; IF(ISERROR(VLOOKUP(A57,【入力用】個人登録!$A$59:$P$127,3,FALSE)),"",VLOOKUP(A57,【入力用】個人登録!$A$59:$P$127,3,FALSE))</f>
        <v/>
      </c>
      <c r="T57" s="957"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958"/>
      <c r="V57" s="959"/>
      <c r="W57" s="26"/>
      <c r="AF57" s="48"/>
    </row>
    <row r="58" spans="1:32" s="27" customFormat="1" ht="12" customHeight="1">
      <c r="A58" s="449"/>
      <c r="B58" s="458">
        <v>46</v>
      </c>
      <c r="C58" s="936" t="str">
        <f>IF(ISERROR(VLOOKUP(A58,【入力用】個人登録!$A$21:$P$50,2,FALSE)),"",VLOOKUP(A58,【入力用】個人登録!$A$21:$P$50,2,FALSE)) &amp; IF(ISERROR(VLOOKUP(A58,【入力用】個人登録!$A$59:$P$127,2,FALSE)),"",VLOOKUP(A58,【入力用】個人登録!$A$59:$P$127,2,FALSE))</f>
        <v/>
      </c>
      <c r="D58" s="937"/>
      <c r="E58" s="938" t="str">
        <f>IF(ISERROR(VLOOKUP(A58,【入力用】個人登録!$A$21:$P$50,13,FALSE)),"",VLOOKUP(A58,【入力用】個人登録!$A$21:$P$50,13,FALSE)) &amp; IF(ISERROR(VLOOKUP(A58,【入力用】個人登録!$A$59:$P$127,13,FALSE)),"",VLOOKUP(A58,【入力用】個人登録!$A$59:$P$127,13,FALSE))</f>
        <v/>
      </c>
      <c r="F58" s="939"/>
      <c r="G58" s="476" t="str">
        <f>IF(ISERROR(VLOOKUP(A58,【入力用】個人登録!$A$21:$P$50,15,FALSE)),"",VLOOKUP(A58,【入力用】個人登録!$A$21:$P$50,15,FALSE)) &amp; IF(ISERROR(VLOOKUP(A58,【入力用】個人登録!$A$59:$P$127,15,FALSE)),"",VLOOKUP(A58,【入力用】個人登録!$A$59:$P$127,15,FALSE))</f>
        <v/>
      </c>
      <c r="H58" s="949" t="str">
        <f>IF(ISERROR(VLOOKUP(A58,【入力用】個人登録!$A$21:$P$50,5,FALSE)),"",VLOOKUP(A58,【入力用】個人登録!$A$21:$P$50,5,FALSE)) &amp; IF(ISERROR(VLOOKUP(A58,【入力用】個人登録!$A$59:$P$127,5,FALSE)),"",VLOOKUP(A58,【入力用】個人登録!$A$59:$P$127,5,FALSE))</f>
        <v/>
      </c>
      <c r="I58" s="950"/>
      <c r="J58" s="951"/>
      <c r="K58" s="949" t="str">
        <f>IF(ISERROR(VLOOKUP(A58,【入力用】個人登録!$A$21:$P$50,6,FALSE)),"",VLOOKUP(A58,【入力用】個人登録!$A$21:$P$50,6,FALSE)) &amp; IF(ISERROR(VLOOKUP(A58,【入力用】個人登録!$A$59:$P$127,6,FALSE)),"",VLOOKUP(A58,【入力用】個人登録!$A$59:$P$127,6,FALSE))</f>
        <v/>
      </c>
      <c r="L58" s="950"/>
      <c r="M58" s="951"/>
      <c r="N58" s="949" t="str">
        <f>IF(ISERROR(VLOOKUP(A58,【入力用】個人登録!$A$21:$P$50,16,FALSE)),"",VLOOKUP(A58,【入力用】個人登録!$A$21:$P$50,16,FALSE)) &amp; IF(ISERROR(VLOOKUP(A58,【入力用】個人登録!$A$59:$P$127,16,FALSE)),"",VLOOKUP(A58,【入力用】個人登録!$A$59:$P$127,16,FALSE))</f>
        <v/>
      </c>
      <c r="O58" s="951"/>
      <c r="P58" s="954" t="str">
        <f>IF(ISERROR(VLOOKUP(A58,【入力用】個人登録!$A$21:$P$50,8,FALSE)),"",VLOOKUP(A58,【入力用】個人登録!$A$21:$P$50,8,FALSE)) &amp; IF(ISERROR(VLOOKUP(A58,【入力用】個人登録!$A$59:$P$127,8,FALSE)),"",VLOOKUP(A58,【入力用】個人登録!$A$59:$P$127,8,FALSE))</f>
        <v/>
      </c>
      <c r="Q58" s="955"/>
      <c r="R58" s="956"/>
      <c r="S58" s="456" t="str">
        <f>IF(ISERROR(VLOOKUP(A58,【入力用】個人登録!$A$21:$P$50,3,FALSE)),"",VLOOKUP(A58,【入力用】個人登録!$A$21:$P$50,3,FALSE)) &amp; IF(ISERROR(VLOOKUP(A58,【入力用】個人登録!$A$59:$P$127,3,FALSE)),"",VLOOKUP(A58,【入力用】個人登録!$A$59:$P$127,3,FALSE))</f>
        <v/>
      </c>
      <c r="T58" s="957"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958"/>
      <c r="V58" s="959"/>
      <c r="W58" s="26"/>
      <c r="AF58" s="48"/>
    </row>
    <row r="59" spans="1:32" s="27" customFormat="1" ht="12" customHeight="1">
      <c r="A59" s="449"/>
      <c r="B59" s="458">
        <v>47</v>
      </c>
      <c r="C59" s="936" t="str">
        <f>IF(ISERROR(VLOOKUP(A59,【入力用】個人登録!$A$21:$P$50,2,FALSE)),"",VLOOKUP(A59,【入力用】個人登録!$A$21:$P$50,2,FALSE)) &amp; IF(ISERROR(VLOOKUP(A59,【入力用】個人登録!$A$59:$P$127,2,FALSE)),"",VLOOKUP(A59,【入力用】個人登録!$A$59:$P$127,2,FALSE))</f>
        <v/>
      </c>
      <c r="D59" s="937"/>
      <c r="E59" s="938" t="str">
        <f>IF(ISERROR(VLOOKUP(A59,【入力用】個人登録!$A$21:$P$50,13,FALSE)),"",VLOOKUP(A59,【入力用】個人登録!$A$21:$P$50,13,FALSE)) &amp; IF(ISERROR(VLOOKUP(A59,【入力用】個人登録!$A$59:$P$127,13,FALSE)),"",VLOOKUP(A59,【入力用】個人登録!$A$59:$P$127,13,FALSE))</f>
        <v/>
      </c>
      <c r="F59" s="939"/>
      <c r="G59" s="476" t="str">
        <f>IF(ISERROR(VLOOKUP(A59,【入力用】個人登録!$A$21:$P$50,15,FALSE)),"",VLOOKUP(A59,【入力用】個人登録!$A$21:$P$50,15,FALSE)) &amp; IF(ISERROR(VLOOKUP(A59,【入力用】個人登録!$A$59:$P$127,15,FALSE)),"",VLOOKUP(A59,【入力用】個人登録!$A$59:$P$127,15,FALSE))</f>
        <v/>
      </c>
      <c r="H59" s="949" t="str">
        <f>IF(ISERROR(VLOOKUP(A59,【入力用】個人登録!$A$21:$P$50,5,FALSE)),"",VLOOKUP(A59,【入力用】個人登録!$A$21:$P$50,5,FALSE)) &amp; IF(ISERROR(VLOOKUP(A59,【入力用】個人登録!$A$59:$P$127,5,FALSE)),"",VLOOKUP(A59,【入力用】個人登録!$A$59:$P$127,5,FALSE))</f>
        <v/>
      </c>
      <c r="I59" s="950"/>
      <c r="J59" s="951"/>
      <c r="K59" s="949" t="str">
        <f>IF(ISERROR(VLOOKUP(A59,【入力用】個人登録!$A$21:$P$50,6,FALSE)),"",VLOOKUP(A59,【入力用】個人登録!$A$21:$P$50,6,FALSE)) &amp; IF(ISERROR(VLOOKUP(A59,【入力用】個人登録!$A$59:$P$127,6,FALSE)),"",VLOOKUP(A59,【入力用】個人登録!$A$59:$P$127,6,FALSE))</f>
        <v/>
      </c>
      <c r="L59" s="950"/>
      <c r="M59" s="951"/>
      <c r="N59" s="949" t="str">
        <f>IF(ISERROR(VLOOKUP(A59,【入力用】個人登録!$A$21:$P$50,16,FALSE)),"",VLOOKUP(A59,【入力用】個人登録!$A$21:$P$50,16,FALSE)) &amp; IF(ISERROR(VLOOKUP(A59,【入力用】個人登録!$A$59:$P$127,16,FALSE)),"",VLOOKUP(A59,【入力用】個人登録!$A$59:$P$127,16,FALSE))</f>
        <v/>
      </c>
      <c r="O59" s="951"/>
      <c r="P59" s="954" t="str">
        <f>IF(ISERROR(VLOOKUP(A59,【入力用】個人登録!$A$21:$P$50,8,FALSE)),"",VLOOKUP(A59,【入力用】個人登録!$A$21:$P$50,8,FALSE)) &amp; IF(ISERROR(VLOOKUP(A59,【入力用】個人登録!$A$59:$P$127,8,FALSE)),"",VLOOKUP(A59,【入力用】個人登録!$A$59:$P$127,8,FALSE))</f>
        <v/>
      </c>
      <c r="Q59" s="955"/>
      <c r="R59" s="956"/>
      <c r="S59" s="456" t="str">
        <f>IF(ISERROR(VLOOKUP(A59,【入力用】個人登録!$A$21:$P$50,3,FALSE)),"",VLOOKUP(A59,【入力用】個人登録!$A$21:$P$50,3,FALSE)) &amp; IF(ISERROR(VLOOKUP(A59,【入力用】個人登録!$A$59:$P$127,3,FALSE)),"",VLOOKUP(A59,【入力用】個人登録!$A$59:$P$127,3,FALSE))</f>
        <v/>
      </c>
      <c r="T59" s="957"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958"/>
      <c r="V59" s="959"/>
      <c r="W59" s="26"/>
      <c r="AF59" s="48"/>
    </row>
    <row r="60" spans="1:32" s="27" customFormat="1" ht="12" customHeight="1">
      <c r="A60" s="449"/>
      <c r="B60" s="458">
        <v>48</v>
      </c>
      <c r="C60" s="936" t="str">
        <f>IF(ISERROR(VLOOKUP(A60,【入力用】個人登録!$A$21:$P$50,2,FALSE)),"",VLOOKUP(A60,【入力用】個人登録!$A$21:$P$50,2,FALSE)) &amp; IF(ISERROR(VLOOKUP(A60,【入力用】個人登録!$A$59:$P$127,2,FALSE)),"",VLOOKUP(A60,【入力用】個人登録!$A$59:$P$127,2,FALSE))</f>
        <v/>
      </c>
      <c r="D60" s="937"/>
      <c r="E60" s="938" t="str">
        <f>IF(ISERROR(VLOOKUP(A60,【入力用】個人登録!$A$21:$P$50,13,FALSE)),"",VLOOKUP(A60,【入力用】個人登録!$A$21:$P$50,13,FALSE)) &amp; IF(ISERROR(VLOOKUP(A60,【入力用】個人登録!$A$59:$P$127,13,FALSE)),"",VLOOKUP(A60,【入力用】個人登録!$A$59:$P$127,13,FALSE))</f>
        <v/>
      </c>
      <c r="F60" s="939"/>
      <c r="G60" s="476" t="str">
        <f>IF(ISERROR(VLOOKUP(A60,【入力用】個人登録!$A$21:$P$50,15,FALSE)),"",VLOOKUP(A60,【入力用】個人登録!$A$21:$P$50,15,FALSE)) &amp; IF(ISERROR(VLOOKUP(A60,【入力用】個人登録!$A$59:$P$127,15,FALSE)),"",VLOOKUP(A60,【入力用】個人登録!$A$59:$P$127,15,FALSE))</f>
        <v/>
      </c>
      <c r="H60" s="949" t="str">
        <f>IF(ISERROR(VLOOKUP(A60,【入力用】個人登録!$A$21:$P$50,5,FALSE)),"",VLOOKUP(A60,【入力用】個人登録!$A$21:$P$50,5,FALSE)) &amp; IF(ISERROR(VLOOKUP(A60,【入力用】個人登録!$A$59:$P$127,5,FALSE)),"",VLOOKUP(A60,【入力用】個人登録!$A$59:$P$127,5,FALSE))</f>
        <v/>
      </c>
      <c r="I60" s="950"/>
      <c r="J60" s="951"/>
      <c r="K60" s="949" t="str">
        <f>IF(ISERROR(VLOOKUP(A60,【入力用】個人登録!$A$21:$P$50,6,FALSE)),"",VLOOKUP(A60,【入力用】個人登録!$A$21:$P$50,6,FALSE)) &amp; IF(ISERROR(VLOOKUP(A60,【入力用】個人登録!$A$59:$P$127,6,FALSE)),"",VLOOKUP(A60,【入力用】個人登録!$A$59:$P$127,6,FALSE))</f>
        <v/>
      </c>
      <c r="L60" s="950"/>
      <c r="M60" s="951"/>
      <c r="N60" s="949" t="str">
        <f>IF(ISERROR(VLOOKUP(A60,【入力用】個人登録!$A$21:$P$50,16,FALSE)),"",VLOOKUP(A60,【入力用】個人登録!$A$21:$P$50,16,FALSE)) &amp; IF(ISERROR(VLOOKUP(A60,【入力用】個人登録!$A$59:$P$127,16,FALSE)),"",VLOOKUP(A60,【入力用】個人登録!$A$59:$P$127,16,FALSE))</f>
        <v/>
      </c>
      <c r="O60" s="951"/>
      <c r="P60" s="954" t="str">
        <f>IF(ISERROR(VLOOKUP(A60,【入力用】個人登録!$A$21:$P$50,8,FALSE)),"",VLOOKUP(A60,【入力用】個人登録!$A$21:$P$50,8,FALSE)) &amp; IF(ISERROR(VLOOKUP(A60,【入力用】個人登録!$A$59:$P$127,8,FALSE)),"",VLOOKUP(A60,【入力用】個人登録!$A$59:$P$127,8,FALSE))</f>
        <v/>
      </c>
      <c r="Q60" s="955"/>
      <c r="R60" s="956"/>
      <c r="S60" s="456" t="str">
        <f>IF(ISERROR(VLOOKUP(A60,【入力用】個人登録!$A$21:$P$50,3,FALSE)),"",VLOOKUP(A60,【入力用】個人登録!$A$21:$P$50,3,FALSE)) &amp; IF(ISERROR(VLOOKUP(A60,【入力用】個人登録!$A$59:$P$127,3,FALSE)),"",VLOOKUP(A60,【入力用】個人登録!$A$59:$P$127,3,FALSE))</f>
        <v/>
      </c>
      <c r="T60" s="957"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958"/>
      <c r="V60" s="959"/>
      <c r="W60" s="26"/>
      <c r="AF60" s="48"/>
    </row>
    <row r="61" spans="1:32" s="27" customFormat="1" ht="12" customHeight="1">
      <c r="A61" s="449"/>
      <c r="B61" s="458">
        <v>49</v>
      </c>
      <c r="C61" s="936" t="str">
        <f>IF(ISERROR(VLOOKUP(A61,【入力用】個人登録!$A$21:$P$50,2,FALSE)),"",VLOOKUP(A61,【入力用】個人登録!$A$21:$P$50,2,FALSE)) &amp; IF(ISERROR(VLOOKUP(A61,【入力用】個人登録!$A$59:$P$127,2,FALSE)),"",VLOOKUP(A61,【入力用】個人登録!$A$59:$P$127,2,FALSE))</f>
        <v/>
      </c>
      <c r="D61" s="937"/>
      <c r="E61" s="938" t="str">
        <f>IF(ISERROR(VLOOKUP(A61,【入力用】個人登録!$A$21:$P$50,13,FALSE)),"",VLOOKUP(A61,【入力用】個人登録!$A$21:$P$50,13,FALSE)) &amp; IF(ISERROR(VLOOKUP(A61,【入力用】個人登録!$A$59:$P$127,13,FALSE)),"",VLOOKUP(A61,【入力用】個人登録!$A$59:$P$127,13,FALSE))</f>
        <v/>
      </c>
      <c r="F61" s="939"/>
      <c r="G61" s="476" t="str">
        <f>IF(ISERROR(VLOOKUP(A61,【入力用】個人登録!$A$21:$P$50,15,FALSE)),"",VLOOKUP(A61,【入力用】個人登録!$A$21:$P$50,15,FALSE)) &amp; IF(ISERROR(VLOOKUP(A61,【入力用】個人登録!$A$59:$P$127,15,FALSE)),"",VLOOKUP(A61,【入力用】個人登録!$A$59:$P$127,15,FALSE))</f>
        <v/>
      </c>
      <c r="H61" s="949" t="str">
        <f>IF(ISERROR(VLOOKUP(A61,【入力用】個人登録!$A$21:$P$50,5,FALSE)),"",VLOOKUP(A61,【入力用】個人登録!$A$21:$P$50,5,FALSE)) &amp; IF(ISERROR(VLOOKUP(A61,【入力用】個人登録!$A$59:$P$127,5,FALSE)),"",VLOOKUP(A61,【入力用】個人登録!$A$59:$P$127,5,FALSE))</f>
        <v/>
      </c>
      <c r="I61" s="950"/>
      <c r="J61" s="951"/>
      <c r="K61" s="949" t="str">
        <f>IF(ISERROR(VLOOKUP(A61,【入力用】個人登録!$A$21:$P$50,6,FALSE)),"",VLOOKUP(A61,【入力用】個人登録!$A$21:$P$50,6,FALSE)) &amp; IF(ISERROR(VLOOKUP(A61,【入力用】個人登録!$A$59:$P$127,6,FALSE)),"",VLOOKUP(A61,【入力用】個人登録!$A$59:$P$127,6,FALSE))</f>
        <v/>
      </c>
      <c r="L61" s="950"/>
      <c r="M61" s="951"/>
      <c r="N61" s="949" t="str">
        <f>IF(ISERROR(VLOOKUP(A61,【入力用】個人登録!$A$21:$P$50,16,FALSE)),"",VLOOKUP(A61,【入力用】個人登録!$A$21:$P$50,16,FALSE)) &amp; IF(ISERROR(VLOOKUP(A61,【入力用】個人登録!$A$59:$P$127,16,FALSE)),"",VLOOKUP(A61,【入力用】個人登録!$A$59:$P$127,16,FALSE))</f>
        <v/>
      </c>
      <c r="O61" s="951"/>
      <c r="P61" s="954" t="str">
        <f>IF(ISERROR(VLOOKUP(A61,【入力用】個人登録!$A$21:$P$50,8,FALSE)),"",VLOOKUP(A61,【入力用】個人登録!$A$21:$P$50,8,FALSE)) &amp; IF(ISERROR(VLOOKUP(A61,【入力用】個人登録!$A$59:$P$127,8,FALSE)),"",VLOOKUP(A61,【入力用】個人登録!$A$59:$P$127,8,FALSE))</f>
        <v/>
      </c>
      <c r="Q61" s="955"/>
      <c r="R61" s="956"/>
      <c r="S61" s="456" t="str">
        <f>IF(ISERROR(VLOOKUP(A61,【入力用】個人登録!$A$21:$P$50,3,FALSE)),"",VLOOKUP(A61,【入力用】個人登録!$A$21:$P$50,3,FALSE)) &amp; IF(ISERROR(VLOOKUP(A61,【入力用】個人登録!$A$59:$P$127,3,FALSE)),"",VLOOKUP(A61,【入力用】個人登録!$A$59:$P$127,3,FALSE))</f>
        <v/>
      </c>
      <c r="T61" s="957"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958"/>
      <c r="V61" s="959"/>
      <c r="W61" s="26"/>
      <c r="AF61" s="48"/>
    </row>
    <row r="62" spans="1:32" s="27" customFormat="1" ht="12" customHeight="1">
      <c r="A62" s="449"/>
      <c r="B62" s="458">
        <v>50</v>
      </c>
      <c r="C62" s="936" t="str">
        <f>IF(ISERROR(VLOOKUP(A62,【入力用】個人登録!$A$21:$P$50,2,FALSE)),"",VLOOKUP(A62,【入力用】個人登録!$A$21:$P$50,2,FALSE)) &amp; IF(ISERROR(VLOOKUP(A62,【入力用】個人登録!$A$59:$P$127,2,FALSE)),"",VLOOKUP(A62,【入力用】個人登録!$A$59:$P$127,2,FALSE))</f>
        <v/>
      </c>
      <c r="D62" s="937"/>
      <c r="E62" s="938" t="str">
        <f>IF(ISERROR(VLOOKUP(A62,【入力用】個人登録!$A$21:$P$50,13,FALSE)),"",VLOOKUP(A62,【入力用】個人登録!$A$21:$P$50,13,FALSE)) &amp; IF(ISERROR(VLOOKUP(A62,【入力用】個人登録!$A$59:$P$127,13,FALSE)),"",VLOOKUP(A62,【入力用】個人登録!$A$59:$P$127,13,FALSE))</f>
        <v/>
      </c>
      <c r="F62" s="939"/>
      <c r="G62" s="476" t="str">
        <f>IF(ISERROR(VLOOKUP(A62,【入力用】個人登録!$A$21:$P$50,15,FALSE)),"",VLOOKUP(A62,【入力用】個人登録!$A$21:$P$50,15,FALSE)) &amp; IF(ISERROR(VLOOKUP(A62,【入力用】個人登録!$A$59:$P$127,15,FALSE)),"",VLOOKUP(A62,【入力用】個人登録!$A$59:$P$127,15,FALSE))</f>
        <v/>
      </c>
      <c r="H62" s="949" t="str">
        <f>IF(ISERROR(VLOOKUP(A62,【入力用】個人登録!$A$21:$P$50,5,FALSE)),"",VLOOKUP(A62,【入力用】個人登録!$A$21:$P$50,5,FALSE)) &amp; IF(ISERROR(VLOOKUP(A62,【入力用】個人登録!$A$59:$P$127,5,FALSE)),"",VLOOKUP(A62,【入力用】個人登録!$A$59:$P$127,5,FALSE))</f>
        <v/>
      </c>
      <c r="I62" s="950"/>
      <c r="J62" s="951"/>
      <c r="K62" s="949" t="str">
        <f>IF(ISERROR(VLOOKUP(A62,【入力用】個人登録!$A$21:$P$50,6,FALSE)),"",VLOOKUP(A62,【入力用】個人登録!$A$21:$P$50,6,FALSE)) &amp; IF(ISERROR(VLOOKUP(A62,【入力用】個人登録!$A$59:$P$127,6,FALSE)),"",VLOOKUP(A62,【入力用】個人登録!$A$59:$P$127,6,FALSE))</f>
        <v/>
      </c>
      <c r="L62" s="950"/>
      <c r="M62" s="951"/>
      <c r="N62" s="949" t="str">
        <f>IF(ISERROR(VLOOKUP(A62,【入力用】個人登録!$A$21:$P$50,16,FALSE)),"",VLOOKUP(A62,【入力用】個人登録!$A$21:$P$50,16,FALSE)) &amp; IF(ISERROR(VLOOKUP(A62,【入力用】個人登録!$A$59:$P$127,16,FALSE)),"",VLOOKUP(A62,【入力用】個人登録!$A$59:$P$127,16,FALSE))</f>
        <v/>
      </c>
      <c r="O62" s="951"/>
      <c r="P62" s="954" t="str">
        <f>IF(ISERROR(VLOOKUP(A62,【入力用】個人登録!$A$21:$P$50,8,FALSE)),"",VLOOKUP(A62,【入力用】個人登録!$A$21:$P$50,8,FALSE)) &amp; IF(ISERROR(VLOOKUP(A62,【入力用】個人登録!$A$59:$P$127,8,FALSE)),"",VLOOKUP(A62,【入力用】個人登録!$A$59:$P$127,8,FALSE))</f>
        <v/>
      </c>
      <c r="Q62" s="955"/>
      <c r="R62" s="956"/>
      <c r="S62" s="456" t="str">
        <f>IF(ISERROR(VLOOKUP(A62,【入力用】個人登録!$A$21:$P$50,3,FALSE)),"",VLOOKUP(A62,【入力用】個人登録!$A$21:$P$50,3,FALSE)) &amp; IF(ISERROR(VLOOKUP(A62,【入力用】個人登録!$A$59:$P$127,3,FALSE)),"",VLOOKUP(A62,【入力用】個人登録!$A$59:$P$127,3,FALSE))</f>
        <v/>
      </c>
      <c r="T62" s="957"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958"/>
      <c r="V62" s="959"/>
      <c r="W62" s="26"/>
      <c r="AF62" s="48"/>
    </row>
    <row r="63" spans="1:32" s="27" customFormat="1" ht="12" customHeight="1">
      <c r="A63" s="449"/>
      <c r="B63" s="458">
        <v>31</v>
      </c>
      <c r="C63" s="936" t="str">
        <f>IF(ISERROR(VLOOKUP(A63,【入力用】個人登録!$A$21:$P$50,2,FALSE)),"",VLOOKUP(A63,【入力用】個人登録!$A$21:$P$50,2,FALSE)) &amp; IF(ISERROR(VLOOKUP(A63,【入力用】個人登録!$A$59:$P$127,2,FALSE)),"",VLOOKUP(A63,【入力用】個人登録!$A$59:$P$127,2,FALSE))</f>
        <v/>
      </c>
      <c r="D63" s="937"/>
      <c r="E63" s="938" t="str">
        <f>IF(ISERROR(VLOOKUP(A63,【入力用】個人登録!$A$21:$P$50,13,FALSE)),"",VLOOKUP(A63,【入力用】個人登録!$A$21:$P$50,13,FALSE)) &amp; IF(ISERROR(VLOOKUP(A63,【入力用】個人登録!$A$59:$P$127,13,FALSE)),"",VLOOKUP(A63,【入力用】個人登録!$A$59:$P$127,13,FALSE))</f>
        <v/>
      </c>
      <c r="F63" s="939"/>
      <c r="G63" s="476" t="str">
        <f>IF(ISERROR(VLOOKUP(A63,【入力用】個人登録!$A$21:$P$50,15,FALSE)),"",VLOOKUP(A63,【入力用】個人登録!$A$21:$P$50,15,FALSE)) &amp; IF(ISERROR(VLOOKUP(A63,【入力用】個人登録!$A$59:$P$127,15,FALSE)),"",VLOOKUP(A63,【入力用】個人登録!$A$59:$P$127,15,FALSE))</f>
        <v/>
      </c>
      <c r="H63" s="949" t="str">
        <f>IF(ISERROR(VLOOKUP(A63,【入力用】個人登録!$A$21:$P$50,5,FALSE)),"",VLOOKUP(A63,【入力用】個人登録!$A$21:$P$50,5,FALSE)) &amp; IF(ISERROR(VLOOKUP(A63,【入力用】個人登録!$A$59:$P$127,5,FALSE)),"",VLOOKUP(A63,【入力用】個人登録!$A$59:$P$127,5,FALSE))</f>
        <v/>
      </c>
      <c r="I63" s="950"/>
      <c r="J63" s="951"/>
      <c r="K63" s="949" t="str">
        <f>IF(ISERROR(VLOOKUP(A63,【入力用】個人登録!$A$21:$P$50,6,FALSE)),"",VLOOKUP(A63,【入力用】個人登録!$A$21:$P$50,6,FALSE)) &amp; IF(ISERROR(VLOOKUP(A63,【入力用】個人登録!$A$59:$P$127,6,FALSE)),"",VLOOKUP(A63,【入力用】個人登録!$A$59:$P$127,6,FALSE))</f>
        <v/>
      </c>
      <c r="L63" s="950"/>
      <c r="M63" s="951"/>
      <c r="N63" s="949" t="str">
        <f>IF(ISERROR(VLOOKUP(A63,【入力用】個人登録!$A$21:$P$50,16,FALSE)),"",VLOOKUP(A63,【入力用】個人登録!$A$21:$P$50,16,FALSE)) &amp; IF(ISERROR(VLOOKUP(A63,【入力用】個人登録!$A$59:$P$127,16,FALSE)),"",VLOOKUP(A63,【入力用】個人登録!$A$59:$P$127,16,FALSE))</f>
        <v/>
      </c>
      <c r="O63" s="951"/>
      <c r="P63" s="954" t="str">
        <f>IF(ISERROR(VLOOKUP(A63,【入力用】個人登録!$A$21:$P$50,8,FALSE)),"",VLOOKUP(A63,【入力用】個人登録!$A$21:$P$50,8,FALSE)) &amp; IF(ISERROR(VLOOKUP(A63,【入力用】個人登録!$A$59:$P$127,8,FALSE)),"",VLOOKUP(A63,【入力用】個人登録!$A$59:$P$127,8,FALSE))</f>
        <v/>
      </c>
      <c r="Q63" s="955"/>
      <c r="R63" s="956"/>
      <c r="S63" s="456" t="str">
        <f>IF(ISERROR(VLOOKUP(A63,【入力用】個人登録!$A$21:$P$50,3,FALSE)),"",VLOOKUP(A63,【入力用】個人登録!$A$21:$P$50,3,FALSE)) &amp; IF(ISERROR(VLOOKUP(A63,【入力用】個人登録!$A$59:$P$127,3,FALSE)),"",VLOOKUP(A63,【入力用】個人登録!$A$59:$P$127,3,FALSE))</f>
        <v/>
      </c>
      <c r="T63" s="957" t="str">
        <f>IF(ISERROR(VLOOKUP(A63,【入力用】個人登録!$A$21:$P$50,9,FALSE)),"",VLOOKUP(A63,【入力用】個人登録!$A$21:$P$50,9,FALSE) &amp; "・" &amp; IF(ISERROR(VLOOKUP(A63,【入力用】個人登録!$A$21:$P$50,10,FALSE)),"",VLOOKUP(A63,【入力用】個人登録!$A$21:$P$50,10,FALSE))) &amp; IF(ISERROR(VLOOKUP(A63,【入力用】個人登録!$A$59:$P$127,9,FALSE)),"",VLOOKUP(A63,【入力用】個人登録!$A$59:$P$127,9,FALSE) &amp; "・" &amp; IF(ISERROR(VLOOKUP(A63,【入力用】個人登録!$A$59:$P$127,10,FALSE)),"",VLOOKUP(A63,【入力用】個人登録!$A$59:$P$127,10,FALSE)))</f>
        <v/>
      </c>
      <c r="U63" s="958"/>
      <c r="V63" s="959"/>
      <c r="W63" s="26"/>
      <c r="AF63" s="48"/>
    </row>
    <row r="64" spans="1:32" s="27" customFormat="1" ht="12" customHeight="1">
      <c r="A64" s="449"/>
      <c r="B64" s="458">
        <v>32</v>
      </c>
      <c r="C64" s="936" t="str">
        <f>IF(ISERROR(VLOOKUP(A64,【入力用】個人登録!$A$21:$P$50,2,FALSE)),"",VLOOKUP(A64,【入力用】個人登録!$A$21:$P$50,2,FALSE)) &amp; IF(ISERROR(VLOOKUP(A64,【入力用】個人登録!$A$59:$P$127,2,FALSE)),"",VLOOKUP(A64,【入力用】個人登録!$A$59:$P$127,2,FALSE))</f>
        <v/>
      </c>
      <c r="D64" s="937"/>
      <c r="E64" s="938" t="str">
        <f>IF(ISERROR(VLOOKUP(A64,【入力用】個人登録!$A$21:$P$50,13,FALSE)),"",VLOOKUP(A64,【入力用】個人登録!$A$21:$P$50,13,FALSE)) &amp; IF(ISERROR(VLOOKUP(A64,【入力用】個人登録!$A$59:$P$127,13,FALSE)),"",VLOOKUP(A64,【入力用】個人登録!$A$59:$P$127,13,FALSE))</f>
        <v/>
      </c>
      <c r="F64" s="939"/>
      <c r="G64" s="476" t="str">
        <f>IF(ISERROR(VLOOKUP(A64,【入力用】個人登録!$A$21:$P$50,15,FALSE)),"",VLOOKUP(A64,【入力用】個人登録!$A$21:$P$50,15,FALSE)) &amp; IF(ISERROR(VLOOKUP(A64,【入力用】個人登録!$A$59:$P$127,15,FALSE)),"",VLOOKUP(A64,【入力用】個人登録!$A$59:$P$127,15,FALSE))</f>
        <v/>
      </c>
      <c r="H64" s="949" t="str">
        <f>IF(ISERROR(VLOOKUP(A64,【入力用】個人登録!$A$21:$P$50,5,FALSE)),"",VLOOKUP(A64,【入力用】個人登録!$A$21:$P$50,5,FALSE)) &amp; IF(ISERROR(VLOOKUP(A64,【入力用】個人登録!$A$59:$P$127,5,FALSE)),"",VLOOKUP(A64,【入力用】個人登録!$A$59:$P$127,5,FALSE))</f>
        <v/>
      </c>
      <c r="I64" s="950"/>
      <c r="J64" s="951"/>
      <c r="K64" s="949" t="str">
        <f>IF(ISERROR(VLOOKUP(A64,【入力用】個人登録!$A$21:$P$50,6,FALSE)),"",VLOOKUP(A64,【入力用】個人登録!$A$21:$P$50,6,FALSE)) &amp; IF(ISERROR(VLOOKUP(A64,【入力用】個人登録!$A$59:$P$127,6,FALSE)),"",VLOOKUP(A64,【入力用】個人登録!$A$59:$P$127,6,FALSE))</f>
        <v/>
      </c>
      <c r="L64" s="950"/>
      <c r="M64" s="951"/>
      <c r="N64" s="949" t="str">
        <f>IF(ISERROR(VLOOKUP(A64,【入力用】個人登録!$A$21:$P$50,16,FALSE)),"",VLOOKUP(A64,【入力用】個人登録!$A$21:$P$50,16,FALSE)) &amp; IF(ISERROR(VLOOKUP(A64,【入力用】個人登録!$A$59:$P$127,16,FALSE)),"",VLOOKUP(A64,【入力用】個人登録!$A$59:$P$127,16,FALSE))</f>
        <v/>
      </c>
      <c r="O64" s="951"/>
      <c r="P64" s="954" t="str">
        <f>IF(ISERROR(VLOOKUP(A64,【入力用】個人登録!$A$21:$P$50,8,FALSE)),"",VLOOKUP(A64,【入力用】個人登録!$A$21:$P$50,8,FALSE)) &amp; IF(ISERROR(VLOOKUP(A64,【入力用】個人登録!$A$59:$P$127,8,FALSE)),"",VLOOKUP(A64,【入力用】個人登録!$A$59:$P$127,8,FALSE))</f>
        <v/>
      </c>
      <c r="Q64" s="955"/>
      <c r="R64" s="956"/>
      <c r="S64" s="456" t="str">
        <f>IF(ISERROR(VLOOKUP(A64,【入力用】個人登録!$A$21:$P$50,3,FALSE)),"",VLOOKUP(A64,【入力用】個人登録!$A$21:$P$50,3,FALSE)) &amp; IF(ISERROR(VLOOKUP(A64,【入力用】個人登録!$A$59:$P$127,3,FALSE)),"",VLOOKUP(A64,【入力用】個人登録!$A$59:$P$127,3,FALSE))</f>
        <v/>
      </c>
      <c r="T64" s="957" t="str">
        <f>IF(ISERROR(VLOOKUP(A64,【入力用】個人登録!$A$21:$P$50,9,FALSE)),"",VLOOKUP(A64,【入力用】個人登録!$A$21:$P$50,9,FALSE) &amp; "・" &amp; IF(ISERROR(VLOOKUP(A64,【入力用】個人登録!$A$21:$P$50,10,FALSE)),"",VLOOKUP(A64,【入力用】個人登録!$A$21:$P$50,10,FALSE))) &amp; IF(ISERROR(VLOOKUP(A64,【入力用】個人登録!$A$59:$P$127,9,FALSE)),"",VLOOKUP(A64,【入力用】個人登録!$A$59:$P$127,9,FALSE) &amp; "・" &amp; IF(ISERROR(VLOOKUP(A64,【入力用】個人登録!$A$59:$P$127,10,FALSE)),"",VLOOKUP(A64,【入力用】個人登録!$A$59:$P$127,10,FALSE)))</f>
        <v/>
      </c>
      <c r="U64" s="958"/>
      <c r="V64" s="959"/>
      <c r="W64" s="26"/>
      <c r="AF64" s="48"/>
    </row>
    <row r="65" spans="1:32" s="27" customFormat="1" ht="12" customHeight="1">
      <c r="A65" s="449"/>
      <c r="B65" s="458">
        <v>33</v>
      </c>
      <c r="C65" s="936" t="str">
        <f>IF(ISERROR(VLOOKUP(A65,【入力用】個人登録!$A$21:$P$50,2,FALSE)),"",VLOOKUP(A65,【入力用】個人登録!$A$21:$P$50,2,FALSE)) &amp; IF(ISERROR(VLOOKUP(A65,【入力用】個人登録!$A$59:$P$127,2,FALSE)),"",VLOOKUP(A65,【入力用】個人登録!$A$59:$P$127,2,FALSE))</f>
        <v/>
      </c>
      <c r="D65" s="937"/>
      <c r="E65" s="938" t="str">
        <f>IF(ISERROR(VLOOKUP(A65,【入力用】個人登録!$A$21:$P$50,13,FALSE)),"",VLOOKUP(A65,【入力用】個人登録!$A$21:$P$50,13,FALSE)) &amp; IF(ISERROR(VLOOKUP(A65,【入力用】個人登録!$A$59:$P$127,13,FALSE)),"",VLOOKUP(A65,【入力用】個人登録!$A$59:$P$127,13,FALSE))</f>
        <v/>
      </c>
      <c r="F65" s="939"/>
      <c r="G65" s="476" t="str">
        <f>IF(ISERROR(VLOOKUP(A65,【入力用】個人登録!$A$21:$P$50,15,FALSE)),"",VLOOKUP(A65,【入力用】個人登録!$A$21:$P$50,15,FALSE)) &amp; IF(ISERROR(VLOOKUP(A65,【入力用】個人登録!$A$59:$P$127,15,FALSE)),"",VLOOKUP(A65,【入力用】個人登録!$A$59:$P$127,15,FALSE))</f>
        <v/>
      </c>
      <c r="H65" s="949" t="str">
        <f>IF(ISERROR(VLOOKUP(A65,【入力用】個人登録!$A$21:$P$50,5,FALSE)),"",VLOOKUP(A65,【入力用】個人登録!$A$21:$P$50,5,FALSE)) &amp; IF(ISERROR(VLOOKUP(A65,【入力用】個人登録!$A$59:$P$127,5,FALSE)),"",VLOOKUP(A65,【入力用】個人登録!$A$59:$P$127,5,FALSE))</f>
        <v/>
      </c>
      <c r="I65" s="950"/>
      <c r="J65" s="951"/>
      <c r="K65" s="949" t="str">
        <f>IF(ISERROR(VLOOKUP(A65,【入力用】個人登録!$A$21:$P$50,6,FALSE)),"",VLOOKUP(A65,【入力用】個人登録!$A$21:$P$50,6,FALSE)) &amp; IF(ISERROR(VLOOKUP(A65,【入力用】個人登録!$A$59:$P$127,6,FALSE)),"",VLOOKUP(A65,【入力用】個人登録!$A$59:$P$127,6,FALSE))</f>
        <v/>
      </c>
      <c r="L65" s="950"/>
      <c r="M65" s="951"/>
      <c r="N65" s="949" t="str">
        <f>IF(ISERROR(VLOOKUP(A65,【入力用】個人登録!$A$21:$P$50,16,FALSE)),"",VLOOKUP(A65,【入力用】個人登録!$A$21:$P$50,16,FALSE)) &amp; IF(ISERROR(VLOOKUP(A65,【入力用】個人登録!$A$59:$P$127,16,FALSE)),"",VLOOKUP(A65,【入力用】個人登録!$A$59:$P$127,16,FALSE))</f>
        <v/>
      </c>
      <c r="O65" s="951"/>
      <c r="P65" s="954" t="str">
        <f>IF(ISERROR(VLOOKUP(A65,【入力用】個人登録!$A$21:$P$50,8,FALSE)),"",VLOOKUP(A65,【入力用】個人登録!$A$21:$P$50,8,FALSE)) &amp; IF(ISERROR(VLOOKUP(A65,【入力用】個人登録!$A$59:$P$127,8,FALSE)),"",VLOOKUP(A65,【入力用】個人登録!$A$59:$P$127,8,FALSE))</f>
        <v/>
      </c>
      <c r="Q65" s="955"/>
      <c r="R65" s="956"/>
      <c r="S65" s="456" t="str">
        <f>IF(ISERROR(VLOOKUP(A65,【入力用】個人登録!$A$21:$P$50,3,FALSE)),"",VLOOKUP(A65,【入力用】個人登録!$A$21:$P$50,3,FALSE)) &amp; IF(ISERROR(VLOOKUP(A65,【入力用】個人登録!$A$59:$P$127,3,FALSE)),"",VLOOKUP(A65,【入力用】個人登録!$A$59:$P$127,3,FALSE))</f>
        <v/>
      </c>
      <c r="T65" s="957" t="str">
        <f>IF(ISERROR(VLOOKUP(A65,【入力用】個人登録!$A$21:$P$50,9,FALSE)),"",VLOOKUP(A65,【入力用】個人登録!$A$21:$P$50,9,FALSE) &amp; "・" &amp; IF(ISERROR(VLOOKUP(A65,【入力用】個人登録!$A$21:$P$50,10,FALSE)),"",VLOOKUP(A65,【入力用】個人登録!$A$21:$P$50,10,FALSE))) &amp; IF(ISERROR(VLOOKUP(A65,【入力用】個人登録!$A$59:$P$127,9,FALSE)),"",VLOOKUP(A65,【入力用】個人登録!$A$59:$P$127,9,FALSE) &amp; "・" &amp; IF(ISERROR(VLOOKUP(A65,【入力用】個人登録!$A$59:$P$127,10,FALSE)),"",VLOOKUP(A65,【入力用】個人登録!$A$59:$P$127,10,FALSE)))</f>
        <v/>
      </c>
      <c r="U65" s="958"/>
      <c r="V65" s="959"/>
      <c r="W65" s="26"/>
      <c r="AF65" s="48"/>
    </row>
    <row r="66" spans="1:32" s="27" customFormat="1" ht="12" customHeight="1">
      <c r="A66" s="449"/>
      <c r="B66" s="458">
        <v>34</v>
      </c>
      <c r="C66" s="936" t="str">
        <f>IF(ISERROR(VLOOKUP(A66,【入力用】個人登録!$A$21:$P$50,2,FALSE)),"",VLOOKUP(A66,【入力用】個人登録!$A$21:$P$50,2,FALSE)) &amp; IF(ISERROR(VLOOKUP(A66,【入力用】個人登録!$A$59:$P$127,2,FALSE)),"",VLOOKUP(A66,【入力用】個人登録!$A$59:$P$127,2,FALSE))</f>
        <v/>
      </c>
      <c r="D66" s="937"/>
      <c r="E66" s="938" t="str">
        <f>IF(ISERROR(VLOOKUP(A66,【入力用】個人登録!$A$21:$P$50,13,FALSE)),"",VLOOKUP(A66,【入力用】個人登録!$A$21:$P$50,13,FALSE)) &amp; IF(ISERROR(VLOOKUP(A66,【入力用】個人登録!$A$59:$P$127,13,FALSE)),"",VLOOKUP(A66,【入力用】個人登録!$A$59:$P$127,13,FALSE))</f>
        <v/>
      </c>
      <c r="F66" s="939"/>
      <c r="G66" s="477" t="str">
        <f>IF(ISERROR(VLOOKUP(A66,【入力用】個人登録!$A$21:$P$50,15,FALSE)),"",VLOOKUP(A66,【入力用】個人登録!$A$21:$P$50,15,FALSE)) &amp; IF(ISERROR(VLOOKUP(A66,【入力用】個人登録!$A$59:$P$127,15,FALSE)),"",VLOOKUP(A66,【入力用】個人登録!$A$59:$P$127,15,FALSE))</f>
        <v/>
      </c>
      <c r="H66" s="949" t="str">
        <f>IF(ISERROR(VLOOKUP(A66,【入力用】個人登録!$A$21:$P$50,5,FALSE)),"",VLOOKUP(A66,【入力用】個人登録!$A$21:$P$50,5,FALSE)) &amp; IF(ISERROR(VLOOKUP(A66,【入力用】個人登録!$A$59:$P$127,5,FALSE)),"",VLOOKUP(A66,【入力用】個人登録!$A$59:$P$127,5,FALSE))</f>
        <v/>
      </c>
      <c r="I66" s="950"/>
      <c r="J66" s="951"/>
      <c r="K66" s="949" t="str">
        <f>IF(ISERROR(VLOOKUP(A66,【入力用】個人登録!$A$21:$P$50,6,FALSE)),"",VLOOKUP(A66,【入力用】個人登録!$A$21:$P$50,6,FALSE)) &amp; IF(ISERROR(VLOOKUP(A66,【入力用】個人登録!$A$59:$P$127,6,FALSE)),"",VLOOKUP(A66,【入力用】個人登録!$A$59:$P$127,6,FALSE))</f>
        <v/>
      </c>
      <c r="L66" s="950"/>
      <c r="M66" s="951"/>
      <c r="N66" s="949" t="str">
        <f>IF(ISERROR(VLOOKUP(A66,【入力用】個人登録!$A$21:$P$50,16,FALSE)),"",VLOOKUP(A66,【入力用】個人登録!$A$21:$P$50,16,FALSE)) &amp; IF(ISERROR(VLOOKUP(A66,【入力用】個人登録!$A$59:$P$127,16,FALSE)),"",VLOOKUP(A66,【入力用】個人登録!$A$59:$P$127,16,FALSE))</f>
        <v/>
      </c>
      <c r="O66" s="951"/>
      <c r="P66" s="954" t="str">
        <f>IF(ISERROR(VLOOKUP(A66,【入力用】個人登録!$A$21:$P$50,8,FALSE)),"",VLOOKUP(A66,【入力用】個人登録!$A$21:$P$50,8,FALSE)) &amp; IF(ISERROR(VLOOKUP(A66,【入力用】個人登録!$A$59:$P$127,8,FALSE)),"",VLOOKUP(A66,【入力用】個人登録!$A$59:$P$127,8,FALSE))</f>
        <v/>
      </c>
      <c r="Q66" s="955"/>
      <c r="R66" s="956"/>
      <c r="S66" s="456" t="str">
        <f>IF(ISERROR(VLOOKUP(A66,【入力用】個人登録!$A$21:$P$50,3,FALSE)),"",VLOOKUP(A66,【入力用】個人登録!$A$21:$P$50,3,FALSE)) &amp; IF(ISERROR(VLOOKUP(A66,【入力用】個人登録!$A$59:$P$127,3,FALSE)),"",VLOOKUP(A66,【入力用】個人登録!$A$59:$P$127,3,FALSE))</f>
        <v/>
      </c>
      <c r="T66" s="957" t="str">
        <f>IF(ISERROR(VLOOKUP(A66,【入力用】個人登録!$A$21:$P$50,9,FALSE)),"",VLOOKUP(A66,【入力用】個人登録!$A$21:$P$50,9,FALSE) &amp; "・" &amp; IF(ISERROR(VLOOKUP(A66,【入力用】個人登録!$A$21:$P$50,10,FALSE)),"",VLOOKUP(A66,【入力用】個人登録!$A$21:$P$50,10,FALSE))) &amp; IF(ISERROR(VLOOKUP(A66,【入力用】個人登録!$A$59:$P$127,9,FALSE)),"",VLOOKUP(A66,【入力用】個人登録!$A$59:$P$127,9,FALSE) &amp; "・" &amp; IF(ISERROR(VLOOKUP(A66,【入力用】個人登録!$A$59:$P$127,10,FALSE)),"",VLOOKUP(A66,【入力用】個人登録!$A$59:$P$127,10,FALSE)))</f>
        <v/>
      </c>
      <c r="U66" s="958"/>
      <c r="V66" s="959"/>
      <c r="W66" s="26"/>
      <c r="AF66" s="48"/>
    </row>
    <row r="67" spans="1:32" s="27" customFormat="1" ht="12" customHeight="1">
      <c r="A67" s="449"/>
      <c r="B67" s="458">
        <v>35</v>
      </c>
      <c r="C67" s="936" t="str">
        <f>IF(ISERROR(VLOOKUP(A67,【入力用】個人登録!$A$21:$P$50,2,FALSE)),"",VLOOKUP(A67,【入力用】個人登録!$A$21:$P$50,2,FALSE)) &amp; IF(ISERROR(VLOOKUP(A67,【入力用】個人登録!$A$59:$P$127,2,FALSE)),"",VLOOKUP(A67,【入力用】個人登録!$A$59:$P$127,2,FALSE))</f>
        <v/>
      </c>
      <c r="D67" s="937"/>
      <c r="E67" s="938" t="str">
        <f>IF(ISERROR(VLOOKUP(A67,【入力用】個人登録!$A$21:$P$50,13,FALSE)),"",VLOOKUP(A67,【入力用】個人登録!$A$21:$P$50,13,FALSE)) &amp; IF(ISERROR(VLOOKUP(A67,【入力用】個人登録!$A$59:$P$127,13,FALSE)),"",VLOOKUP(A67,【入力用】個人登録!$A$59:$P$127,13,FALSE))</f>
        <v/>
      </c>
      <c r="F67" s="939"/>
      <c r="G67" s="476" t="str">
        <f>IF(ISERROR(VLOOKUP(A67,【入力用】個人登録!$A$21:$P$50,15,FALSE)),"",VLOOKUP(A67,【入力用】個人登録!$A$21:$P$50,15,FALSE)) &amp; IF(ISERROR(VLOOKUP(A67,【入力用】個人登録!$A$59:$P$127,15,FALSE)),"",VLOOKUP(A67,【入力用】個人登録!$A$59:$P$127,15,FALSE))</f>
        <v/>
      </c>
      <c r="H67" s="949" t="str">
        <f>IF(ISERROR(VLOOKUP(A67,【入力用】個人登録!$A$21:$P$50,5,FALSE)),"",VLOOKUP(A67,【入力用】個人登録!$A$21:$P$50,5,FALSE)) &amp; IF(ISERROR(VLOOKUP(A67,【入力用】個人登録!$A$59:$P$127,5,FALSE)),"",VLOOKUP(A67,【入力用】個人登録!$A$59:$P$127,5,FALSE))</f>
        <v/>
      </c>
      <c r="I67" s="950"/>
      <c r="J67" s="951"/>
      <c r="K67" s="949" t="str">
        <f>IF(ISERROR(VLOOKUP(A67,【入力用】個人登録!$A$21:$P$50,6,FALSE)),"",VLOOKUP(A67,【入力用】個人登録!$A$21:$P$50,6,FALSE)) &amp; IF(ISERROR(VLOOKUP(A67,【入力用】個人登録!$A$59:$P$127,6,FALSE)),"",VLOOKUP(A67,【入力用】個人登録!$A$59:$P$127,6,FALSE))</f>
        <v/>
      </c>
      <c r="L67" s="950"/>
      <c r="M67" s="951"/>
      <c r="N67" s="949" t="str">
        <f>IF(ISERROR(VLOOKUP(A67,【入力用】個人登録!$A$21:$P$50,16,FALSE)),"",VLOOKUP(A67,【入力用】個人登録!$A$21:$P$50,16,FALSE)) &amp; IF(ISERROR(VLOOKUP(A67,【入力用】個人登録!$A$59:$P$127,16,FALSE)),"",VLOOKUP(A67,【入力用】個人登録!$A$59:$P$127,16,FALSE))</f>
        <v/>
      </c>
      <c r="O67" s="951"/>
      <c r="P67" s="954" t="str">
        <f>IF(ISERROR(VLOOKUP(A67,【入力用】個人登録!$A$21:$P$50,8,FALSE)),"",VLOOKUP(A67,【入力用】個人登録!$A$21:$P$50,8,FALSE)) &amp; IF(ISERROR(VLOOKUP(A67,【入力用】個人登録!$A$59:$P$127,8,FALSE)),"",VLOOKUP(A67,【入力用】個人登録!$A$59:$P$127,8,FALSE))</f>
        <v/>
      </c>
      <c r="Q67" s="955"/>
      <c r="R67" s="956"/>
      <c r="S67" s="456" t="str">
        <f>IF(ISERROR(VLOOKUP(A67,【入力用】個人登録!$A$21:$P$50,3,FALSE)),"",VLOOKUP(A67,【入力用】個人登録!$A$21:$P$50,3,FALSE)) &amp; IF(ISERROR(VLOOKUP(A67,【入力用】個人登録!$A$59:$P$127,3,FALSE)),"",VLOOKUP(A67,【入力用】個人登録!$A$59:$P$127,3,FALSE))</f>
        <v/>
      </c>
      <c r="T67" s="957" t="str">
        <f>IF(ISERROR(VLOOKUP(A67,【入力用】個人登録!$A$21:$P$50,9,FALSE)),"",VLOOKUP(A67,【入力用】個人登録!$A$21:$P$50,9,FALSE) &amp; "・" &amp; IF(ISERROR(VLOOKUP(A67,【入力用】個人登録!$A$21:$P$50,10,FALSE)),"",VLOOKUP(A67,【入力用】個人登録!$A$21:$P$50,10,FALSE))) &amp; IF(ISERROR(VLOOKUP(A67,【入力用】個人登録!$A$59:$P$127,9,FALSE)),"",VLOOKUP(A67,【入力用】個人登録!$A$59:$P$127,9,FALSE) &amp; "・" &amp; IF(ISERROR(VLOOKUP(A67,【入力用】個人登録!$A$59:$P$127,10,FALSE)),"",VLOOKUP(A67,【入力用】個人登録!$A$59:$P$127,10,FALSE)))</f>
        <v/>
      </c>
      <c r="U67" s="958"/>
      <c r="V67" s="959"/>
      <c r="W67" s="26"/>
      <c r="AF67" s="48"/>
    </row>
    <row r="68" spans="1:32" s="27" customFormat="1" ht="12" customHeight="1">
      <c r="A68" s="449"/>
      <c r="B68" s="458">
        <v>36</v>
      </c>
      <c r="C68" s="936" t="str">
        <f>IF(ISERROR(VLOOKUP(A68,【入力用】個人登録!$A$21:$P$50,2,FALSE)),"",VLOOKUP(A68,【入力用】個人登録!$A$21:$P$50,2,FALSE)) &amp; IF(ISERROR(VLOOKUP(A68,【入力用】個人登録!$A$59:$P$127,2,FALSE)),"",VLOOKUP(A68,【入力用】個人登録!$A$59:$P$127,2,FALSE))</f>
        <v/>
      </c>
      <c r="D68" s="937"/>
      <c r="E68" s="938" t="str">
        <f>IF(ISERROR(VLOOKUP(A68,【入力用】個人登録!$A$21:$P$50,13,FALSE)),"",VLOOKUP(A68,【入力用】個人登録!$A$21:$P$50,13,FALSE)) &amp; IF(ISERROR(VLOOKUP(A68,【入力用】個人登録!$A$59:$P$127,13,FALSE)),"",VLOOKUP(A68,【入力用】個人登録!$A$59:$P$127,13,FALSE))</f>
        <v/>
      </c>
      <c r="F68" s="939"/>
      <c r="G68" s="476" t="str">
        <f>IF(ISERROR(VLOOKUP(A68,【入力用】個人登録!$A$21:$P$50,15,FALSE)),"",VLOOKUP(A68,【入力用】個人登録!$A$21:$P$50,15,FALSE)) &amp; IF(ISERROR(VLOOKUP(A68,【入力用】個人登録!$A$59:$P$127,15,FALSE)),"",VLOOKUP(A68,【入力用】個人登録!$A$59:$P$127,15,FALSE))</f>
        <v/>
      </c>
      <c r="H68" s="949" t="str">
        <f>IF(ISERROR(VLOOKUP(A68,【入力用】個人登録!$A$21:$P$50,5,FALSE)),"",VLOOKUP(A68,【入力用】個人登録!$A$21:$P$50,5,FALSE)) &amp; IF(ISERROR(VLOOKUP(A68,【入力用】個人登録!$A$59:$P$127,5,FALSE)),"",VLOOKUP(A68,【入力用】個人登録!$A$59:$P$127,5,FALSE))</f>
        <v/>
      </c>
      <c r="I68" s="950"/>
      <c r="J68" s="951"/>
      <c r="K68" s="949" t="str">
        <f>IF(ISERROR(VLOOKUP(A68,【入力用】個人登録!$A$21:$P$50,6,FALSE)),"",VLOOKUP(A68,【入力用】個人登録!$A$21:$P$50,6,FALSE)) &amp; IF(ISERROR(VLOOKUP(A68,【入力用】個人登録!$A$59:$P$127,6,FALSE)),"",VLOOKUP(A68,【入力用】個人登録!$A$59:$P$127,6,FALSE))</f>
        <v/>
      </c>
      <c r="L68" s="950"/>
      <c r="M68" s="951"/>
      <c r="N68" s="949" t="str">
        <f>IF(ISERROR(VLOOKUP(A68,【入力用】個人登録!$A$21:$P$50,16,FALSE)),"",VLOOKUP(A68,【入力用】個人登録!$A$21:$P$50,16,FALSE)) &amp; IF(ISERROR(VLOOKUP(A68,【入力用】個人登録!$A$59:$P$127,16,FALSE)),"",VLOOKUP(A68,【入力用】個人登録!$A$59:$P$127,16,FALSE))</f>
        <v/>
      </c>
      <c r="O68" s="951"/>
      <c r="P68" s="954" t="str">
        <f>IF(ISERROR(VLOOKUP(A68,【入力用】個人登録!$A$21:$P$50,8,FALSE)),"",VLOOKUP(A68,【入力用】個人登録!$A$21:$P$50,8,FALSE)) &amp; IF(ISERROR(VLOOKUP(A68,【入力用】個人登録!$A$59:$P$127,8,FALSE)),"",VLOOKUP(A68,【入力用】個人登録!$A$59:$P$127,8,FALSE))</f>
        <v/>
      </c>
      <c r="Q68" s="955"/>
      <c r="R68" s="956"/>
      <c r="S68" s="456" t="str">
        <f>IF(ISERROR(VLOOKUP(A68,【入力用】個人登録!$A$21:$P$50,3,FALSE)),"",VLOOKUP(A68,【入力用】個人登録!$A$21:$P$50,3,FALSE)) &amp; IF(ISERROR(VLOOKUP(A68,【入力用】個人登録!$A$59:$P$127,3,FALSE)),"",VLOOKUP(A68,【入力用】個人登録!$A$59:$P$127,3,FALSE))</f>
        <v/>
      </c>
      <c r="T68" s="957" t="str">
        <f>IF(ISERROR(VLOOKUP(A68,【入力用】個人登録!$A$21:$P$50,9,FALSE)),"",VLOOKUP(A68,【入力用】個人登録!$A$21:$P$50,9,FALSE) &amp; "・" &amp; IF(ISERROR(VLOOKUP(A68,【入力用】個人登録!$A$21:$P$50,10,FALSE)),"",VLOOKUP(A68,【入力用】個人登録!$A$21:$P$50,10,FALSE))) &amp; IF(ISERROR(VLOOKUP(A68,【入力用】個人登録!$A$59:$P$127,9,FALSE)),"",VLOOKUP(A68,【入力用】個人登録!$A$59:$P$127,9,FALSE) &amp; "・" &amp; IF(ISERROR(VLOOKUP(A68,【入力用】個人登録!$A$59:$P$127,10,FALSE)),"",VLOOKUP(A68,【入力用】個人登録!$A$59:$P$127,10,FALSE)))</f>
        <v/>
      </c>
      <c r="U68" s="958"/>
      <c r="V68" s="959"/>
      <c r="W68" s="26"/>
      <c r="AF68" s="48"/>
    </row>
    <row r="69" spans="1:32" s="27" customFormat="1" ht="12" customHeight="1">
      <c r="A69" s="449"/>
      <c r="B69" s="458">
        <v>37</v>
      </c>
      <c r="C69" s="936" t="str">
        <f>IF(ISERROR(VLOOKUP(A69,【入力用】個人登録!$A$21:$P$50,2,FALSE)),"",VLOOKUP(A69,【入力用】個人登録!$A$21:$P$50,2,FALSE)) &amp; IF(ISERROR(VLOOKUP(A69,【入力用】個人登録!$A$59:$P$127,2,FALSE)),"",VLOOKUP(A69,【入力用】個人登録!$A$59:$P$127,2,FALSE))</f>
        <v/>
      </c>
      <c r="D69" s="937"/>
      <c r="E69" s="938" t="str">
        <f>IF(ISERROR(VLOOKUP(A69,【入力用】個人登録!$A$21:$P$50,13,FALSE)),"",VLOOKUP(A69,【入力用】個人登録!$A$21:$P$50,13,FALSE)) &amp; IF(ISERROR(VLOOKUP(A69,【入力用】個人登録!$A$59:$P$127,13,FALSE)),"",VLOOKUP(A69,【入力用】個人登録!$A$59:$P$127,13,FALSE))</f>
        <v/>
      </c>
      <c r="F69" s="939"/>
      <c r="G69" s="476" t="str">
        <f>IF(ISERROR(VLOOKUP(A69,【入力用】個人登録!$A$21:$P$50,15,FALSE)),"",VLOOKUP(A69,【入力用】個人登録!$A$21:$P$50,15,FALSE)) &amp; IF(ISERROR(VLOOKUP(A69,【入力用】個人登録!$A$59:$P$127,15,FALSE)),"",VLOOKUP(A69,【入力用】個人登録!$A$59:$P$127,15,FALSE))</f>
        <v/>
      </c>
      <c r="H69" s="949" t="str">
        <f>IF(ISERROR(VLOOKUP(A69,【入力用】個人登録!$A$21:$P$50,5,FALSE)),"",VLOOKUP(A69,【入力用】個人登録!$A$21:$P$50,5,FALSE)) &amp; IF(ISERROR(VLOOKUP(A69,【入力用】個人登録!$A$59:$P$127,5,FALSE)),"",VLOOKUP(A69,【入力用】個人登録!$A$59:$P$127,5,FALSE))</f>
        <v/>
      </c>
      <c r="I69" s="950"/>
      <c r="J69" s="951"/>
      <c r="K69" s="949" t="str">
        <f>IF(ISERROR(VLOOKUP(A69,【入力用】個人登録!$A$21:$P$50,6,FALSE)),"",VLOOKUP(A69,【入力用】個人登録!$A$21:$P$50,6,FALSE)) &amp; IF(ISERROR(VLOOKUP(A69,【入力用】個人登録!$A$59:$P$127,6,FALSE)),"",VLOOKUP(A69,【入力用】個人登録!$A$59:$P$127,6,FALSE))</f>
        <v/>
      </c>
      <c r="L69" s="950"/>
      <c r="M69" s="951"/>
      <c r="N69" s="949" t="str">
        <f>IF(ISERROR(VLOOKUP(A69,【入力用】個人登録!$A$21:$P$50,16,FALSE)),"",VLOOKUP(A69,【入力用】個人登録!$A$21:$P$50,16,FALSE)) &amp; IF(ISERROR(VLOOKUP(A69,【入力用】個人登録!$A$59:$P$127,16,FALSE)),"",VLOOKUP(A69,【入力用】個人登録!$A$59:$P$127,16,FALSE))</f>
        <v/>
      </c>
      <c r="O69" s="951"/>
      <c r="P69" s="954" t="str">
        <f>IF(ISERROR(VLOOKUP(A69,【入力用】個人登録!$A$21:$P$50,8,FALSE)),"",VLOOKUP(A69,【入力用】個人登録!$A$21:$P$50,8,FALSE)) &amp; IF(ISERROR(VLOOKUP(A69,【入力用】個人登録!$A$59:$P$127,8,FALSE)),"",VLOOKUP(A69,【入力用】個人登録!$A$59:$P$127,8,FALSE))</f>
        <v/>
      </c>
      <c r="Q69" s="955"/>
      <c r="R69" s="956"/>
      <c r="S69" s="456" t="str">
        <f>IF(ISERROR(VLOOKUP(A69,【入力用】個人登録!$A$21:$P$50,3,FALSE)),"",VLOOKUP(A69,【入力用】個人登録!$A$21:$P$50,3,FALSE)) &amp; IF(ISERROR(VLOOKUP(A69,【入力用】個人登録!$A$59:$P$127,3,FALSE)),"",VLOOKUP(A69,【入力用】個人登録!$A$59:$P$127,3,FALSE))</f>
        <v/>
      </c>
      <c r="T69" s="957" t="str">
        <f>IF(ISERROR(VLOOKUP(A69,【入力用】個人登録!$A$21:$P$50,9,FALSE)),"",VLOOKUP(A69,【入力用】個人登録!$A$21:$P$50,9,FALSE) &amp; "・" &amp; IF(ISERROR(VLOOKUP(A69,【入力用】個人登録!$A$21:$P$50,10,FALSE)),"",VLOOKUP(A69,【入力用】個人登録!$A$21:$P$50,10,FALSE))) &amp; IF(ISERROR(VLOOKUP(A69,【入力用】個人登録!$A$59:$P$127,9,FALSE)),"",VLOOKUP(A69,【入力用】個人登録!$A$59:$P$127,9,FALSE) &amp; "・" &amp; IF(ISERROR(VLOOKUP(A69,【入力用】個人登録!$A$59:$P$127,10,FALSE)),"",VLOOKUP(A69,【入力用】個人登録!$A$59:$P$127,10,FALSE)))</f>
        <v/>
      </c>
      <c r="U69" s="958"/>
      <c r="V69" s="959"/>
      <c r="W69" s="26"/>
      <c r="AF69" s="48"/>
    </row>
    <row r="70" spans="1:32" s="27" customFormat="1" ht="12" customHeight="1">
      <c r="A70" s="449"/>
      <c r="B70" s="458">
        <v>38</v>
      </c>
      <c r="C70" s="936" t="str">
        <f>IF(ISERROR(VLOOKUP(A70,【入力用】個人登録!$A$21:$P$50,2,FALSE)),"",VLOOKUP(A70,【入力用】個人登録!$A$21:$P$50,2,FALSE)) &amp; IF(ISERROR(VLOOKUP(A70,【入力用】個人登録!$A$59:$P$127,2,FALSE)),"",VLOOKUP(A70,【入力用】個人登録!$A$59:$P$127,2,FALSE))</f>
        <v/>
      </c>
      <c r="D70" s="937"/>
      <c r="E70" s="938" t="str">
        <f>IF(ISERROR(VLOOKUP(A70,【入力用】個人登録!$A$21:$P$50,13,FALSE)),"",VLOOKUP(A70,【入力用】個人登録!$A$21:$P$50,13,FALSE)) &amp; IF(ISERROR(VLOOKUP(A70,【入力用】個人登録!$A$59:$P$127,13,FALSE)),"",VLOOKUP(A70,【入力用】個人登録!$A$59:$P$127,13,FALSE))</f>
        <v/>
      </c>
      <c r="F70" s="939"/>
      <c r="G70" s="476" t="str">
        <f>IF(ISERROR(VLOOKUP(A70,【入力用】個人登録!$A$21:$P$50,15,FALSE)),"",VLOOKUP(A70,【入力用】個人登録!$A$21:$P$50,15,FALSE)) &amp; IF(ISERROR(VLOOKUP(A70,【入力用】個人登録!$A$59:$P$127,15,FALSE)),"",VLOOKUP(A70,【入力用】個人登録!$A$59:$P$127,15,FALSE))</f>
        <v/>
      </c>
      <c r="H70" s="949" t="str">
        <f>IF(ISERROR(VLOOKUP(A70,【入力用】個人登録!$A$21:$P$50,5,FALSE)),"",VLOOKUP(A70,【入力用】個人登録!$A$21:$P$50,5,FALSE)) &amp; IF(ISERROR(VLOOKUP(A70,【入力用】個人登録!$A$59:$P$127,5,FALSE)),"",VLOOKUP(A70,【入力用】個人登録!$A$59:$P$127,5,FALSE))</f>
        <v/>
      </c>
      <c r="I70" s="950"/>
      <c r="J70" s="951"/>
      <c r="K70" s="949" t="str">
        <f>IF(ISERROR(VLOOKUP(A70,【入力用】個人登録!$A$21:$P$50,6,FALSE)),"",VLOOKUP(A70,【入力用】個人登録!$A$21:$P$50,6,FALSE)) &amp; IF(ISERROR(VLOOKUP(A70,【入力用】個人登録!$A$59:$P$127,6,FALSE)),"",VLOOKUP(A70,【入力用】個人登録!$A$59:$P$127,6,FALSE))</f>
        <v/>
      </c>
      <c r="L70" s="950"/>
      <c r="M70" s="951"/>
      <c r="N70" s="949" t="str">
        <f>IF(ISERROR(VLOOKUP(A70,【入力用】個人登録!$A$21:$P$50,16,FALSE)),"",VLOOKUP(A70,【入力用】個人登録!$A$21:$P$50,16,FALSE)) &amp; IF(ISERROR(VLOOKUP(A70,【入力用】個人登録!$A$59:$P$127,16,FALSE)),"",VLOOKUP(A70,【入力用】個人登録!$A$59:$P$127,16,FALSE))</f>
        <v/>
      </c>
      <c r="O70" s="951"/>
      <c r="P70" s="954" t="str">
        <f>IF(ISERROR(VLOOKUP(A70,【入力用】個人登録!$A$21:$P$50,8,FALSE)),"",VLOOKUP(A70,【入力用】個人登録!$A$21:$P$50,8,FALSE)) &amp; IF(ISERROR(VLOOKUP(A70,【入力用】個人登録!$A$59:$P$127,8,FALSE)),"",VLOOKUP(A70,【入力用】個人登録!$A$59:$P$127,8,FALSE))</f>
        <v/>
      </c>
      <c r="Q70" s="955"/>
      <c r="R70" s="956"/>
      <c r="S70" s="456" t="str">
        <f>IF(ISERROR(VLOOKUP(A70,【入力用】個人登録!$A$21:$P$50,3,FALSE)),"",VLOOKUP(A70,【入力用】個人登録!$A$21:$P$50,3,FALSE)) &amp; IF(ISERROR(VLOOKUP(A70,【入力用】個人登録!$A$59:$P$127,3,FALSE)),"",VLOOKUP(A70,【入力用】個人登録!$A$59:$P$127,3,FALSE))</f>
        <v/>
      </c>
      <c r="T70" s="957" t="str">
        <f>IF(ISERROR(VLOOKUP(A70,【入力用】個人登録!$A$21:$P$50,9,FALSE)),"",VLOOKUP(A70,【入力用】個人登録!$A$21:$P$50,9,FALSE) &amp; "・" &amp; IF(ISERROR(VLOOKUP(A70,【入力用】個人登録!$A$21:$P$50,10,FALSE)),"",VLOOKUP(A70,【入力用】個人登録!$A$21:$P$50,10,FALSE))) &amp; IF(ISERROR(VLOOKUP(A70,【入力用】個人登録!$A$59:$P$127,9,FALSE)),"",VLOOKUP(A70,【入力用】個人登録!$A$59:$P$127,9,FALSE) &amp; "・" &amp; IF(ISERROR(VLOOKUP(A70,【入力用】個人登録!$A$59:$P$127,10,FALSE)),"",VLOOKUP(A70,【入力用】個人登録!$A$59:$P$127,10,FALSE)))</f>
        <v/>
      </c>
      <c r="U70" s="958"/>
      <c r="V70" s="959"/>
      <c r="W70" s="26"/>
      <c r="AF70" s="48"/>
    </row>
    <row r="71" spans="1:32" s="27" customFormat="1" ht="12" customHeight="1">
      <c r="A71" s="449"/>
      <c r="B71" s="458">
        <v>39</v>
      </c>
      <c r="C71" s="936" t="str">
        <f>IF(ISERROR(VLOOKUP(A71,【入力用】個人登録!$A$21:$P$50,2,FALSE)),"",VLOOKUP(A71,【入力用】個人登録!$A$21:$P$50,2,FALSE)) &amp; IF(ISERROR(VLOOKUP(A71,【入力用】個人登録!$A$59:$P$127,2,FALSE)),"",VLOOKUP(A71,【入力用】個人登録!$A$59:$P$127,2,FALSE))</f>
        <v/>
      </c>
      <c r="D71" s="937"/>
      <c r="E71" s="938" t="str">
        <f>IF(ISERROR(VLOOKUP(A71,【入力用】個人登録!$A$21:$P$50,13,FALSE)),"",VLOOKUP(A71,【入力用】個人登録!$A$21:$P$50,13,FALSE)) &amp; IF(ISERROR(VLOOKUP(A71,【入力用】個人登録!$A$59:$P$127,13,FALSE)),"",VLOOKUP(A71,【入力用】個人登録!$A$59:$P$127,13,FALSE))</f>
        <v/>
      </c>
      <c r="F71" s="939"/>
      <c r="G71" s="476" t="str">
        <f>IF(ISERROR(VLOOKUP(A71,【入力用】個人登録!$A$21:$P$50,15,FALSE)),"",VLOOKUP(A71,【入力用】個人登録!$A$21:$P$50,15,FALSE)) &amp; IF(ISERROR(VLOOKUP(A71,【入力用】個人登録!$A$59:$P$127,15,FALSE)),"",VLOOKUP(A71,【入力用】個人登録!$A$59:$P$127,15,FALSE))</f>
        <v/>
      </c>
      <c r="H71" s="949" t="str">
        <f>IF(ISERROR(VLOOKUP(A71,【入力用】個人登録!$A$21:$P$50,5,FALSE)),"",VLOOKUP(A71,【入力用】個人登録!$A$21:$P$50,5,FALSE)) &amp; IF(ISERROR(VLOOKUP(A71,【入力用】個人登録!$A$59:$P$127,5,FALSE)),"",VLOOKUP(A71,【入力用】個人登録!$A$59:$P$127,5,FALSE))</f>
        <v/>
      </c>
      <c r="I71" s="950"/>
      <c r="J71" s="951"/>
      <c r="K71" s="949" t="str">
        <f>IF(ISERROR(VLOOKUP(A71,【入力用】個人登録!$A$21:$P$50,6,FALSE)),"",VLOOKUP(A71,【入力用】個人登録!$A$21:$P$50,6,FALSE)) &amp; IF(ISERROR(VLOOKUP(A71,【入力用】個人登録!$A$59:$P$127,6,FALSE)),"",VLOOKUP(A71,【入力用】個人登録!$A$59:$P$127,6,FALSE))</f>
        <v/>
      </c>
      <c r="L71" s="950"/>
      <c r="M71" s="951"/>
      <c r="N71" s="949" t="str">
        <f>IF(ISERROR(VLOOKUP(A71,【入力用】個人登録!$A$21:$P$50,16,FALSE)),"",VLOOKUP(A71,【入力用】個人登録!$A$21:$P$50,16,FALSE)) &amp; IF(ISERROR(VLOOKUP(A71,【入力用】個人登録!$A$59:$P$127,16,FALSE)),"",VLOOKUP(A71,【入力用】個人登録!$A$59:$P$127,16,FALSE))</f>
        <v/>
      </c>
      <c r="O71" s="951"/>
      <c r="P71" s="954" t="str">
        <f>IF(ISERROR(VLOOKUP(A71,【入力用】個人登録!$A$21:$P$50,8,FALSE)),"",VLOOKUP(A71,【入力用】個人登録!$A$21:$P$50,8,FALSE)) &amp; IF(ISERROR(VLOOKUP(A71,【入力用】個人登録!$A$59:$P$127,8,FALSE)),"",VLOOKUP(A71,【入力用】個人登録!$A$59:$P$127,8,FALSE))</f>
        <v/>
      </c>
      <c r="Q71" s="955"/>
      <c r="R71" s="956"/>
      <c r="S71" s="456" t="str">
        <f>IF(ISERROR(VLOOKUP(A71,【入力用】個人登録!$A$21:$P$50,3,FALSE)),"",VLOOKUP(A71,【入力用】個人登録!$A$21:$P$50,3,FALSE)) &amp; IF(ISERROR(VLOOKUP(A71,【入力用】個人登録!$A$59:$P$127,3,FALSE)),"",VLOOKUP(A71,【入力用】個人登録!$A$59:$P$127,3,FALSE))</f>
        <v/>
      </c>
      <c r="T71" s="957" t="str">
        <f>IF(ISERROR(VLOOKUP(A71,【入力用】個人登録!$A$21:$P$50,9,FALSE)),"",VLOOKUP(A71,【入力用】個人登録!$A$21:$P$50,9,FALSE) &amp; "・" &amp; IF(ISERROR(VLOOKUP(A71,【入力用】個人登録!$A$21:$P$50,10,FALSE)),"",VLOOKUP(A71,【入力用】個人登録!$A$21:$P$50,10,FALSE))) &amp; IF(ISERROR(VLOOKUP(A71,【入力用】個人登録!$A$59:$P$127,9,FALSE)),"",VLOOKUP(A71,【入力用】個人登録!$A$59:$P$127,9,FALSE) &amp; "・" &amp; IF(ISERROR(VLOOKUP(A71,【入力用】個人登録!$A$59:$P$127,10,FALSE)),"",VLOOKUP(A71,【入力用】個人登録!$A$59:$P$127,10,FALSE)))</f>
        <v/>
      </c>
      <c r="U71" s="958"/>
      <c r="V71" s="959"/>
      <c r="W71" s="26"/>
      <c r="AF71" s="48"/>
    </row>
    <row r="72" spans="1:32" s="27" customFormat="1" ht="12" customHeight="1">
      <c r="A72" s="449"/>
      <c r="B72" s="458">
        <v>40</v>
      </c>
      <c r="C72" s="936" t="str">
        <f>IF(ISERROR(VLOOKUP(A72,【入力用】個人登録!$A$21:$P$50,2,FALSE)),"",VLOOKUP(A72,【入力用】個人登録!$A$21:$P$50,2,FALSE)) &amp; IF(ISERROR(VLOOKUP(A72,【入力用】個人登録!$A$59:$P$127,2,FALSE)),"",VLOOKUP(A72,【入力用】個人登録!$A$59:$P$127,2,FALSE))</f>
        <v/>
      </c>
      <c r="D72" s="937"/>
      <c r="E72" s="938" t="str">
        <f>IF(ISERROR(VLOOKUP(A72,【入力用】個人登録!$A$21:$P$50,13,FALSE)),"",VLOOKUP(A72,【入力用】個人登録!$A$21:$P$50,13,FALSE)) &amp; IF(ISERROR(VLOOKUP(A72,【入力用】個人登録!$A$59:$P$127,13,FALSE)),"",VLOOKUP(A72,【入力用】個人登録!$A$59:$P$127,13,FALSE))</f>
        <v/>
      </c>
      <c r="F72" s="939"/>
      <c r="G72" s="476" t="str">
        <f>IF(ISERROR(VLOOKUP(A72,【入力用】個人登録!$A$21:$P$50,15,FALSE)),"",VLOOKUP(A72,【入力用】個人登録!$A$21:$P$50,15,FALSE)) &amp; IF(ISERROR(VLOOKUP(A72,【入力用】個人登録!$A$59:$P$127,15,FALSE)),"",VLOOKUP(A72,【入力用】個人登録!$A$59:$P$127,15,FALSE))</f>
        <v/>
      </c>
      <c r="H72" s="949" t="str">
        <f>IF(ISERROR(VLOOKUP(A72,【入力用】個人登録!$A$21:$P$50,5,FALSE)),"",VLOOKUP(A72,【入力用】個人登録!$A$21:$P$50,5,FALSE)) &amp; IF(ISERROR(VLOOKUP(A72,【入力用】個人登録!$A$59:$P$127,5,FALSE)),"",VLOOKUP(A72,【入力用】個人登録!$A$59:$P$127,5,FALSE))</f>
        <v/>
      </c>
      <c r="I72" s="950"/>
      <c r="J72" s="951"/>
      <c r="K72" s="949" t="str">
        <f>IF(ISERROR(VLOOKUP(A72,【入力用】個人登録!$A$21:$P$50,6,FALSE)),"",VLOOKUP(A72,【入力用】個人登録!$A$21:$P$50,6,FALSE)) &amp; IF(ISERROR(VLOOKUP(A72,【入力用】個人登録!$A$59:$P$127,6,FALSE)),"",VLOOKUP(A72,【入力用】個人登録!$A$59:$P$127,6,FALSE))</f>
        <v/>
      </c>
      <c r="L72" s="950"/>
      <c r="M72" s="951"/>
      <c r="N72" s="949" t="str">
        <f>IF(ISERROR(VLOOKUP(A72,【入力用】個人登録!$A$21:$P$50,16,FALSE)),"",VLOOKUP(A72,【入力用】個人登録!$A$21:$P$50,16,FALSE)) &amp; IF(ISERROR(VLOOKUP(A72,【入力用】個人登録!$A$59:$P$127,16,FALSE)),"",VLOOKUP(A72,【入力用】個人登録!$A$59:$P$127,16,FALSE))</f>
        <v/>
      </c>
      <c r="O72" s="951"/>
      <c r="P72" s="954" t="str">
        <f>IF(ISERROR(VLOOKUP(A72,【入力用】個人登録!$A$21:$P$50,8,FALSE)),"",VLOOKUP(A72,【入力用】個人登録!$A$21:$P$50,8,FALSE)) &amp; IF(ISERROR(VLOOKUP(A72,【入力用】個人登録!$A$59:$P$127,8,FALSE)),"",VLOOKUP(A72,【入力用】個人登録!$A$59:$P$127,8,FALSE))</f>
        <v/>
      </c>
      <c r="Q72" s="955"/>
      <c r="R72" s="956"/>
      <c r="S72" s="456" t="str">
        <f>IF(ISERROR(VLOOKUP(A72,【入力用】個人登録!$A$21:$P$50,3,FALSE)),"",VLOOKUP(A72,【入力用】個人登録!$A$21:$P$50,3,FALSE)) &amp; IF(ISERROR(VLOOKUP(A72,【入力用】個人登録!$A$59:$P$127,3,FALSE)),"",VLOOKUP(A72,【入力用】個人登録!$A$59:$P$127,3,FALSE))</f>
        <v/>
      </c>
      <c r="T72" s="957" t="str">
        <f>IF(ISERROR(VLOOKUP(A72,【入力用】個人登録!$A$21:$P$50,9,FALSE)),"",VLOOKUP(A72,【入力用】個人登録!$A$21:$P$50,9,FALSE) &amp; "・" &amp; IF(ISERROR(VLOOKUP(A72,【入力用】個人登録!$A$21:$P$50,10,FALSE)),"",VLOOKUP(A72,【入力用】個人登録!$A$21:$P$50,10,FALSE))) &amp; IF(ISERROR(VLOOKUP(A72,【入力用】個人登録!$A$59:$P$127,9,FALSE)),"",VLOOKUP(A72,【入力用】個人登録!$A$59:$P$127,9,FALSE) &amp; "・" &amp; IF(ISERROR(VLOOKUP(A72,【入力用】個人登録!$A$59:$P$127,10,FALSE)),"",VLOOKUP(A72,【入力用】個人登録!$A$59:$P$127,10,FALSE)))</f>
        <v/>
      </c>
      <c r="U72" s="958"/>
      <c r="V72" s="959"/>
      <c r="W72" s="26"/>
      <c r="AF72" s="48"/>
    </row>
    <row r="73" spans="1:32" s="27" customFormat="1" ht="12" customHeight="1">
      <c r="A73" s="449"/>
      <c r="B73" s="458">
        <v>41</v>
      </c>
      <c r="C73" s="936" t="str">
        <f>IF(ISERROR(VLOOKUP(A73,【入力用】個人登録!$A$21:$P$50,2,FALSE)),"",VLOOKUP(A73,【入力用】個人登録!$A$21:$P$50,2,FALSE)) &amp; IF(ISERROR(VLOOKUP(A73,【入力用】個人登録!$A$59:$P$127,2,FALSE)),"",VLOOKUP(A73,【入力用】個人登録!$A$59:$P$127,2,FALSE))</f>
        <v/>
      </c>
      <c r="D73" s="937"/>
      <c r="E73" s="938" t="str">
        <f>IF(ISERROR(VLOOKUP(A73,【入力用】個人登録!$A$21:$P$50,13,FALSE)),"",VLOOKUP(A73,【入力用】個人登録!$A$21:$P$50,13,FALSE)) &amp; IF(ISERROR(VLOOKUP(A73,【入力用】個人登録!$A$59:$P$127,13,FALSE)),"",VLOOKUP(A73,【入力用】個人登録!$A$59:$P$127,13,FALSE))</f>
        <v/>
      </c>
      <c r="F73" s="939"/>
      <c r="G73" s="476" t="str">
        <f>IF(ISERROR(VLOOKUP(A73,【入力用】個人登録!$A$21:$P$50,15,FALSE)),"",VLOOKUP(A73,【入力用】個人登録!$A$21:$P$50,15,FALSE)) &amp; IF(ISERROR(VLOOKUP(A73,【入力用】個人登録!$A$59:$P$127,15,FALSE)),"",VLOOKUP(A73,【入力用】個人登録!$A$59:$P$127,15,FALSE))</f>
        <v/>
      </c>
      <c r="H73" s="949" t="str">
        <f>IF(ISERROR(VLOOKUP(A73,【入力用】個人登録!$A$21:$P$50,5,FALSE)),"",VLOOKUP(A73,【入力用】個人登録!$A$21:$P$50,5,FALSE)) &amp; IF(ISERROR(VLOOKUP(A73,【入力用】個人登録!$A$59:$P$127,5,FALSE)),"",VLOOKUP(A73,【入力用】個人登録!$A$59:$P$127,5,FALSE))</f>
        <v/>
      </c>
      <c r="I73" s="950"/>
      <c r="J73" s="951"/>
      <c r="K73" s="949" t="str">
        <f>IF(ISERROR(VLOOKUP(A73,【入力用】個人登録!$A$21:$P$50,6,FALSE)),"",VLOOKUP(A73,【入力用】個人登録!$A$21:$P$50,6,FALSE)) &amp; IF(ISERROR(VLOOKUP(A73,【入力用】個人登録!$A$59:$P$127,6,FALSE)),"",VLOOKUP(A73,【入力用】個人登録!$A$59:$P$127,6,FALSE))</f>
        <v/>
      </c>
      <c r="L73" s="950"/>
      <c r="M73" s="951"/>
      <c r="N73" s="949" t="str">
        <f>IF(ISERROR(VLOOKUP(A73,【入力用】個人登録!$A$21:$P$50,16,FALSE)),"",VLOOKUP(A73,【入力用】個人登録!$A$21:$P$50,16,FALSE)) &amp; IF(ISERROR(VLOOKUP(A73,【入力用】個人登録!$A$59:$P$127,16,FALSE)),"",VLOOKUP(A73,【入力用】個人登録!$A$59:$P$127,16,FALSE))</f>
        <v/>
      </c>
      <c r="O73" s="951"/>
      <c r="P73" s="954" t="str">
        <f>IF(ISERROR(VLOOKUP(A73,【入力用】個人登録!$A$21:$P$50,8,FALSE)),"",VLOOKUP(A73,【入力用】個人登録!$A$21:$P$50,8,FALSE)) &amp; IF(ISERROR(VLOOKUP(A73,【入力用】個人登録!$A$59:$P$127,8,FALSE)),"",VLOOKUP(A73,【入力用】個人登録!$A$59:$P$127,8,FALSE))</f>
        <v/>
      </c>
      <c r="Q73" s="955"/>
      <c r="R73" s="956"/>
      <c r="S73" s="456" t="str">
        <f>IF(ISERROR(VLOOKUP(A73,【入力用】個人登録!$A$21:$P$50,3,FALSE)),"",VLOOKUP(A73,【入力用】個人登録!$A$21:$P$50,3,FALSE)) &amp; IF(ISERROR(VLOOKUP(A73,【入力用】個人登録!$A$59:$P$127,3,FALSE)),"",VLOOKUP(A73,【入力用】個人登録!$A$59:$P$127,3,FALSE))</f>
        <v/>
      </c>
      <c r="T73" s="957" t="str">
        <f>IF(ISERROR(VLOOKUP(A73,【入力用】個人登録!$A$21:$P$50,9,FALSE)),"",VLOOKUP(A73,【入力用】個人登録!$A$21:$P$50,9,FALSE) &amp; "・" &amp; IF(ISERROR(VLOOKUP(A73,【入力用】個人登録!$A$21:$P$50,10,FALSE)),"",VLOOKUP(A73,【入力用】個人登録!$A$21:$P$50,10,FALSE))) &amp; IF(ISERROR(VLOOKUP(A73,【入力用】個人登録!$A$59:$P$127,9,FALSE)),"",VLOOKUP(A73,【入力用】個人登録!$A$59:$P$127,9,FALSE) &amp; "・" &amp; IF(ISERROR(VLOOKUP(A73,【入力用】個人登録!$A$59:$P$127,10,FALSE)),"",VLOOKUP(A73,【入力用】個人登録!$A$59:$P$127,10,FALSE)))</f>
        <v/>
      </c>
      <c r="U73" s="958"/>
      <c r="V73" s="959"/>
      <c r="W73" s="26"/>
      <c r="AF73" s="48"/>
    </row>
    <row r="74" spans="1:32" s="27" customFormat="1" ht="12" customHeight="1">
      <c r="A74" s="449"/>
      <c r="B74" s="458">
        <v>42</v>
      </c>
      <c r="C74" s="936" t="str">
        <f>IF(ISERROR(VLOOKUP(A74,【入力用】個人登録!$A$21:$P$50,2,FALSE)),"",VLOOKUP(A74,【入力用】個人登録!$A$21:$P$50,2,FALSE)) &amp; IF(ISERROR(VLOOKUP(A74,【入力用】個人登録!$A$59:$P$127,2,FALSE)),"",VLOOKUP(A74,【入力用】個人登録!$A$59:$P$127,2,FALSE))</f>
        <v/>
      </c>
      <c r="D74" s="937"/>
      <c r="E74" s="938" t="str">
        <f>IF(ISERROR(VLOOKUP(A74,【入力用】個人登録!$A$21:$P$50,13,FALSE)),"",VLOOKUP(A74,【入力用】個人登録!$A$21:$P$50,13,FALSE)) &amp; IF(ISERROR(VLOOKUP(A74,【入力用】個人登録!$A$59:$P$127,13,FALSE)),"",VLOOKUP(A74,【入力用】個人登録!$A$59:$P$127,13,FALSE))</f>
        <v/>
      </c>
      <c r="F74" s="939"/>
      <c r="G74" s="476" t="str">
        <f>IF(ISERROR(VLOOKUP(A74,【入力用】個人登録!$A$21:$P$50,15,FALSE)),"",VLOOKUP(A74,【入力用】個人登録!$A$21:$P$50,15,FALSE)) &amp; IF(ISERROR(VLOOKUP(A74,【入力用】個人登録!$A$59:$P$127,15,FALSE)),"",VLOOKUP(A74,【入力用】個人登録!$A$59:$P$127,15,FALSE))</f>
        <v/>
      </c>
      <c r="H74" s="949" t="str">
        <f>IF(ISERROR(VLOOKUP(A74,【入力用】個人登録!$A$21:$P$50,5,FALSE)),"",VLOOKUP(A74,【入力用】個人登録!$A$21:$P$50,5,FALSE)) &amp; IF(ISERROR(VLOOKUP(A74,【入力用】個人登録!$A$59:$P$127,5,FALSE)),"",VLOOKUP(A74,【入力用】個人登録!$A$59:$P$127,5,FALSE))</f>
        <v/>
      </c>
      <c r="I74" s="950"/>
      <c r="J74" s="951"/>
      <c r="K74" s="949" t="str">
        <f>IF(ISERROR(VLOOKUP(A74,【入力用】個人登録!$A$21:$P$50,6,FALSE)),"",VLOOKUP(A74,【入力用】個人登録!$A$21:$P$50,6,FALSE)) &amp; IF(ISERROR(VLOOKUP(A74,【入力用】個人登録!$A$59:$P$127,6,FALSE)),"",VLOOKUP(A74,【入力用】個人登録!$A$59:$P$127,6,FALSE))</f>
        <v/>
      </c>
      <c r="L74" s="950"/>
      <c r="M74" s="951"/>
      <c r="N74" s="949" t="str">
        <f>IF(ISERROR(VLOOKUP(A74,【入力用】個人登録!$A$21:$P$50,16,FALSE)),"",VLOOKUP(A74,【入力用】個人登録!$A$21:$P$50,16,FALSE)) &amp; IF(ISERROR(VLOOKUP(A74,【入力用】個人登録!$A$59:$P$127,16,FALSE)),"",VLOOKUP(A74,【入力用】個人登録!$A$59:$P$127,16,FALSE))</f>
        <v/>
      </c>
      <c r="O74" s="951"/>
      <c r="P74" s="954" t="str">
        <f>IF(ISERROR(VLOOKUP(A74,【入力用】個人登録!$A$21:$P$50,8,FALSE)),"",VLOOKUP(A74,【入力用】個人登録!$A$21:$P$50,8,FALSE)) &amp; IF(ISERROR(VLOOKUP(A74,【入力用】個人登録!$A$59:$P$127,8,FALSE)),"",VLOOKUP(A74,【入力用】個人登録!$A$59:$P$127,8,FALSE))</f>
        <v/>
      </c>
      <c r="Q74" s="955"/>
      <c r="R74" s="956"/>
      <c r="S74" s="456" t="str">
        <f>IF(ISERROR(VLOOKUP(A74,【入力用】個人登録!$A$21:$P$50,3,FALSE)),"",VLOOKUP(A74,【入力用】個人登録!$A$21:$P$50,3,FALSE)) &amp; IF(ISERROR(VLOOKUP(A74,【入力用】個人登録!$A$59:$P$127,3,FALSE)),"",VLOOKUP(A74,【入力用】個人登録!$A$59:$P$127,3,FALSE))</f>
        <v/>
      </c>
      <c r="T74" s="957" t="str">
        <f>IF(ISERROR(VLOOKUP(A74,【入力用】個人登録!$A$21:$P$50,9,FALSE)),"",VLOOKUP(A74,【入力用】個人登録!$A$21:$P$50,9,FALSE) &amp; "・" &amp; IF(ISERROR(VLOOKUP(A74,【入力用】個人登録!$A$21:$P$50,10,FALSE)),"",VLOOKUP(A74,【入力用】個人登録!$A$21:$P$50,10,FALSE))) &amp; IF(ISERROR(VLOOKUP(A74,【入力用】個人登録!$A$59:$P$127,9,FALSE)),"",VLOOKUP(A74,【入力用】個人登録!$A$59:$P$127,9,FALSE) &amp; "・" &amp; IF(ISERROR(VLOOKUP(A74,【入力用】個人登録!$A$59:$P$127,10,FALSE)),"",VLOOKUP(A74,【入力用】個人登録!$A$59:$P$127,10,FALSE)))</f>
        <v/>
      </c>
      <c r="U74" s="958"/>
      <c r="V74" s="959"/>
      <c r="W74" s="26"/>
      <c r="AF74" s="48"/>
    </row>
    <row r="75" spans="1:32" s="27" customFormat="1" ht="12" customHeight="1">
      <c r="A75" s="449"/>
      <c r="B75" s="458">
        <v>43</v>
      </c>
      <c r="C75" s="936" t="str">
        <f>IF(ISERROR(VLOOKUP(A75,【入力用】個人登録!$A$21:$P$50,2,FALSE)),"",VLOOKUP(A75,【入力用】個人登録!$A$21:$P$50,2,FALSE)) &amp; IF(ISERROR(VLOOKUP(A75,【入力用】個人登録!$A$59:$P$127,2,FALSE)),"",VLOOKUP(A75,【入力用】個人登録!$A$59:$P$127,2,FALSE))</f>
        <v/>
      </c>
      <c r="D75" s="937"/>
      <c r="E75" s="938" t="str">
        <f>IF(ISERROR(VLOOKUP(A75,【入力用】個人登録!$A$21:$P$50,13,FALSE)),"",VLOOKUP(A75,【入力用】個人登録!$A$21:$P$50,13,FALSE)) &amp; IF(ISERROR(VLOOKUP(A75,【入力用】個人登録!$A$59:$P$127,13,FALSE)),"",VLOOKUP(A75,【入力用】個人登録!$A$59:$P$127,13,FALSE))</f>
        <v/>
      </c>
      <c r="F75" s="939"/>
      <c r="G75" s="476" t="str">
        <f>IF(ISERROR(VLOOKUP(A75,【入力用】個人登録!$A$21:$P$50,15,FALSE)),"",VLOOKUP(A75,【入力用】個人登録!$A$21:$P$50,15,FALSE)) &amp; IF(ISERROR(VLOOKUP(A75,【入力用】個人登録!$A$59:$P$127,15,FALSE)),"",VLOOKUP(A75,【入力用】個人登録!$A$59:$P$127,15,FALSE))</f>
        <v/>
      </c>
      <c r="H75" s="949" t="str">
        <f>IF(ISERROR(VLOOKUP(A75,【入力用】個人登録!$A$21:$P$50,5,FALSE)),"",VLOOKUP(A75,【入力用】個人登録!$A$21:$P$50,5,FALSE)) &amp; IF(ISERROR(VLOOKUP(A75,【入力用】個人登録!$A$59:$P$127,5,FALSE)),"",VLOOKUP(A75,【入力用】個人登録!$A$59:$P$127,5,FALSE))</f>
        <v/>
      </c>
      <c r="I75" s="950"/>
      <c r="J75" s="951"/>
      <c r="K75" s="949" t="str">
        <f>IF(ISERROR(VLOOKUP(A75,【入力用】個人登録!$A$21:$P$50,6,FALSE)),"",VLOOKUP(A75,【入力用】個人登録!$A$21:$P$50,6,FALSE)) &amp; IF(ISERROR(VLOOKUP(A75,【入力用】個人登録!$A$59:$P$127,6,FALSE)),"",VLOOKUP(A75,【入力用】個人登録!$A$59:$P$127,6,FALSE))</f>
        <v/>
      </c>
      <c r="L75" s="950"/>
      <c r="M75" s="951"/>
      <c r="N75" s="949" t="str">
        <f>IF(ISERROR(VLOOKUP(A75,【入力用】個人登録!$A$21:$P$50,16,FALSE)),"",VLOOKUP(A75,【入力用】個人登録!$A$21:$P$50,16,FALSE)) &amp; IF(ISERROR(VLOOKUP(A75,【入力用】個人登録!$A$59:$P$127,16,FALSE)),"",VLOOKUP(A75,【入力用】個人登録!$A$59:$P$127,16,FALSE))</f>
        <v/>
      </c>
      <c r="O75" s="951"/>
      <c r="P75" s="954" t="str">
        <f>IF(ISERROR(VLOOKUP(A75,【入力用】個人登録!$A$21:$P$50,8,FALSE)),"",VLOOKUP(A75,【入力用】個人登録!$A$21:$P$50,8,FALSE)) &amp; IF(ISERROR(VLOOKUP(A75,【入力用】個人登録!$A$59:$P$127,8,FALSE)),"",VLOOKUP(A75,【入力用】個人登録!$A$59:$P$127,8,FALSE))</f>
        <v/>
      </c>
      <c r="Q75" s="955"/>
      <c r="R75" s="956"/>
      <c r="S75" s="456" t="str">
        <f>IF(ISERROR(VLOOKUP(A75,【入力用】個人登録!$A$21:$P$50,3,FALSE)),"",VLOOKUP(A75,【入力用】個人登録!$A$21:$P$50,3,FALSE)) &amp; IF(ISERROR(VLOOKUP(A75,【入力用】個人登録!$A$59:$P$127,3,FALSE)),"",VLOOKUP(A75,【入力用】個人登録!$A$59:$P$127,3,FALSE))</f>
        <v/>
      </c>
      <c r="T75" s="957" t="str">
        <f>IF(ISERROR(VLOOKUP(A75,【入力用】個人登録!$A$21:$P$50,9,FALSE)),"",VLOOKUP(A75,【入力用】個人登録!$A$21:$P$50,9,FALSE) &amp; "・" &amp; IF(ISERROR(VLOOKUP(A75,【入力用】個人登録!$A$21:$P$50,10,FALSE)),"",VLOOKUP(A75,【入力用】個人登録!$A$21:$P$50,10,FALSE))) &amp; IF(ISERROR(VLOOKUP(A75,【入力用】個人登録!$A$59:$P$127,9,FALSE)),"",VLOOKUP(A75,【入力用】個人登録!$A$59:$P$127,9,FALSE) &amp; "・" &amp; IF(ISERROR(VLOOKUP(A75,【入力用】個人登録!$A$59:$P$127,10,FALSE)),"",VLOOKUP(A75,【入力用】個人登録!$A$59:$P$127,10,FALSE)))</f>
        <v/>
      </c>
      <c r="U75" s="958"/>
      <c r="V75" s="959"/>
      <c r="W75" s="26"/>
      <c r="AF75" s="48"/>
    </row>
    <row r="76" spans="1:32" s="27" customFormat="1" ht="12" customHeight="1">
      <c r="A76" s="449"/>
      <c r="B76" s="458">
        <v>44</v>
      </c>
      <c r="C76" s="936" t="str">
        <f>IF(ISERROR(VLOOKUP(A76,【入力用】個人登録!$A$21:$P$50,2,FALSE)),"",VLOOKUP(A76,【入力用】個人登録!$A$21:$P$50,2,FALSE)) &amp; IF(ISERROR(VLOOKUP(A76,【入力用】個人登録!$A$59:$P$127,2,FALSE)),"",VLOOKUP(A76,【入力用】個人登録!$A$59:$P$127,2,FALSE))</f>
        <v/>
      </c>
      <c r="D76" s="937"/>
      <c r="E76" s="938" t="str">
        <f>IF(ISERROR(VLOOKUP(A76,【入力用】個人登録!$A$21:$P$50,13,FALSE)),"",VLOOKUP(A76,【入力用】個人登録!$A$21:$P$50,13,FALSE)) &amp; IF(ISERROR(VLOOKUP(A76,【入力用】個人登録!$A$59:$P$127,13,FALSE)),"",VLOOKUP(A76,【入力用】個人登録!$A$59:$P$127,13,FALSE))</f>
        <v/>
      </c>
      <c r="F76" s="939"/>
      <c r="G76" s="477" t="str">
        <f>IF(ISERROR(VLOOKUP(A76,【入力用】個人登録!$A$21:$P$50,15,FALSE)),"",VLOOKUP(A76,【入力用】個人登録!$A$21:$P$50,15,FALSE)) &amp; IF(ISERROR(VLOOKUP(A76,【入力用】個人登録!$A$59:$P$127,15,FALSE)),"",VLOOKUP(A76,【入力用】個人登録!$A$59:$P$127,15,FALSE))</f>
        <v/>
      </c>
      <c r="H76" s="949" t="str">
        <f>IF(ISERROR(VLOOKUP(A76,【入力用】個人登録!$A$21:$P$50,5,FALSE)),"",VLOOKUP(A76,【入力用】個人登録!$A$21:$P$50,5,FALSE)) &amp; IF(ISERROR(VLOOKUP(A76,【入力用】個人登録!$A$59:$P$127,5,FALSE)),"",VLOOKUP(A76,【入力用】個人登録!$A$59:$P$127,5,FALSE))</f>
        <v/>
      </c>
      <c r="I76" s="950"/>
      <c r="J76" s="951"/>
      <c r="K76" s="949" t="str">
        <f>IF(ISERROR(VLOOKUP(A76,【入力用】個人登録!$A$21:$P$50,6,FALSE)),"",VLOOKUP(A76,【入力用】個人登録!$A$21:$P$50,6,FALSE)) &amp; IF(ISERROR(VLOOKUP(A76,【入力用】個人登録!$A$59:$P$127,6,FALSE)),"",VLOOKUP(A76,【入力用】個人登録!$A$59:$P$127,6,FALSE))</f>
        <v/>
      </c>
      <c r="L76" s="950"/>
      <c r="M76" s="951"/>
      <c r="N76" s="949" t="str">
        <f>IF(ISERROR(VLOOKUP(A76,【入力用】個人登録!$A$21:$P$50,16,FALSE)),"",VLOOKUP(A76,【入力用】個人登録!$A$21:$P$50,16,FALSE)) &amp; IF(ISERROR(VLOOKUP(A76,【入力用】個人登録!$A$59:$P$127,16,FALSE)),"",VLOOKUP(A76,【入力用】個人登録!$A$59:$P$127,16,FALSE))</f>
        <v/>
      </c>
      <c r="O76" s="951"/>
      <c r="P76" s="954" t="str">
        <f>IF(ISERROR(VLOOKUP(A76,【入力用】個人登録!$A$21:$P$50,8,FALSE)),"",VLOOKUP(A76,【入力用】個人登録!$A$21:$P$50,8,FALSE)) &amp; IF(ISERROR(VLOOKUP(A76,【入力用】個人登録!$A$59:$P$127,8,FALSE)),"",VLOOKUP(A76,【入力用】個人登録!$A$59:$P$127,8,FALSE))</f>
        <v/>
      </c>
      <c r="Q76" s="955"/>
      <c r="R76" s="956"/>
      <c r="S76" s="456" t="str">
        <f>IF(ISERROR(VLOOKUP(A76,【入力用】個人登録!$A$21:$P$50,3,FALSE)),"",VLOOKUP(A76,【入力用】個人登録!$A$21:$P$50,3,FALSE)) &amp; IF(ISERROR(VLOOKUP(A76,【入力用】個人登録!$A$59:$P$127,3,FALSE)),"",VLOOKUP(A76,【入力用】個人登録!$A$59:$P$127,3,FALSE))</f>
        <v/>
      </c>
      <c r="T76" s="957" t="str">
        <f>IF(ISERROR(VLOOKUP(A76,【入力用】個人登録!$A$21:$P$50,9,FALSE)),"",VLOOKUP(A76,【入力用】個人登録!$A$21:$P$50,9,FALSE) &amp; "・" &amp; IF(ISERROR(VLOOKUP(A76,【入力用】個人登録!$A$21:$P$50,10,FALSE)),"",VLOOKUP(A76,【入力用】個人登録!$A$21:$P$50,10,FALSE))) &amp; IF(ISERROR(VLOOKUP(A76,【入力用】個人登録!$A$59:$P$127,9,FALSE)),"",VLOOKUP(A76,【入力用】個人登録!$A$59:$P$127,9,FALSE) &amp; "・" &amp; IF(ISERROR(VLOOKUP(A76,【入力用】個人登録!$A$59:$P$127,10,FALSE)),"",VLOOKUP(A76,【入力用】個人登録!$A$59:$P$127,10,FALSE)))</f>
        <v/>
      </c>
      <c r="U76" s="958"/>
      <c r="V76" s="959"/>
      <c r="W76" s="26"/>
      <c r="AF76" s="48"/>
    </row>
    <row r="77" spans="1:32" s="27" customFormat="1" ht="12" customHeight="1">
      <c r="A77" s="449"/>
      <c r="B77" s="458">
        <v>45</v>
      </c>
      <c r="C77" s="936" t="str">
        <f>IF(ISERROR(VLOOKUP(A77,【入力用】個人登録!$A$21:$P$50,2,FALSE)),"",VLOOKUP(A77,【入力用】個人登録!$A$21:$P$50,2,FALSE)) &amp; IF(ISERROR(VLOOKUP(A77,【入力用】個人登録!$A$59:$P$127,2,FALSE)),"",VLOOKUP(A77,【入力用】個人登録!$A$59:$P$127,2,FALSE))</f>
        <v/>
      </c>
      <c r="D77" s="937"/>
      <c r="E77" s="938" t="str">
        <f>IF(ISERROR(VLOOKUP(A77,【入力用】個人登録!$A$21:$P$50,13,FALSE)),"",VLOOKUP(A77,【入力用】個人登録!$A$21:$P$50,13,FALSE)) &amp; IF(ISERROR(VLOOKUP(A77,【入力用】個人登録!$A$59:$P$127,13,FALSE)),"",VLOOKUP(A77,【入力用】個人登録!$A$59:$P$127,13,FALSE))</f>
        <v/>
      </c>
      <c r="F77" s="939"/>
      <c r="G77" s="476" t="str">
        <f>IF(ISERROR(VLOOKUP(A77,【入力用】個人登録!$A$21:$P$50,15,FALSE)),"",VLOOKUP(A77,【入力用】個人登録!$A$21:$P$50,15,FALSE)) &amp; IF(ISERROR(VLOOKUP(A77,【入力用】個人登録!$A$59:$P$127,15,FALSE)),"",VLOOKUP(A77,【入力用】個人登録!$A$59:$P$127,15,FALSE))</f>
        <v/>
      </c>
      <c r="H77" s="949" t="str">
        <f>IF(ISERROR(VLOOKUP(A77,【入力用】個人登録!$A$21:$P$50,5,FALSE)),"",VLOOKUP(A77,【入力用】個人登録!$A$21:$P$50,5,FALSE)) &amp; IF(ISERROR(VLOOKUP(A77,【入力用】個人登録!$A$59:$P$127,5,FALSE)),"",VLOOKUP(A77,【入力用】個人登録!$A$59:$P$127,5,FALSE))</f>
        <v/>
      </c>
      <c r="I77" s="950"/>
      <c r="J77" s="951"/>
      <c r="K77" s="949" t="str">
        <f>IF(ISERROR(VLOOKUP(A77,【入力用】個人登録!$A$21:$P$50,6,FALSE)),"",VLOOKUP(A77,【入力用】個人登録!$A$21:$P$50,6,FALSE)) &amp; IF(ISERROR(VLOOKUP(A77,【入力用】個人登録!$A$59:$P$127,6,FALSE)),"",VLOOKUP(A77,【入力用】個人登録!$A$59:$P$127,6,FALSE))</f>
        <v/>
      </c>
      <c r="L77" s="950"/>
      <c r="M77" s="951"/>
      <c r="N77" s="949" t="str">
        <f>IF(ISERROR(VLOOKUP(A77,【入力用】個人登録!$A$21:$P$50,16,FALSE)),"",VLOOKUP(A77,【入力用】個人登録!$A$21:$P$50,16,FALSE)) &amp; IF(ISERROR(VLOOKUP(A77,【入力用】個人登録!$A$59:$P$127,16,FALSE)),"",VLOOKUP(A77,【入力用】個人登録!$A$59:$P$127,16,FALSE))</f>
        <v/>
      </c>
      <c r="O77" s="951"/>
      <c r="P77" s="954" t="str">
        <f>IF(ISERROR(VLOOKUP(A77,【入力用】個人登録!$A$21:$P$50,8,FALSE)),"",VLOOKUP(A77,【入力用】個人登録!$A$21:$P$50,8,FALSE)) &amp; IF(ISERROR(VLOOKUP(A77,【入力用】個人登録!$A$59:$P$127,8,FALSE)),"",VLOOKUP(A77,【入力用】個人登録!$A$59:$P$127,8,FALSE))</f>
        <v/>
      </c>
      <c r="Q77" s="955"/>
      <c r="R77" s="956"/>
      <c r="S77" s="456" t="str">
        <f>IF(ISERROR(VLOOKUP(A77,【入力用】個人登録!$A$21:$P$50,3,FALSE)),"",VLOOKUP(A77,【入力用】個人登録!$A$21:$P$50,3,FALSE)) &amp; IF(ISERROR(VLOOKUP(A77,【入力用】個人登録!$A$59:$P$127,3,FALSE)),"",VLOOKUP(A77,【入力用】個人登録!$A$59:$P$127,3,FALSE))</f>
        <v/>
      </c>
      <c r="T77" s="957" t="str">
        <f>IF(ISERROR(VLOOKUP(A77,【入力用】個人登録!$A$21:$P$50,9,FALSE)),"",VLOOKUP(A77,【入力用】個人登録!$A$21:$P$50,9,FALSE) &amp; "・" &amp; IF(ISERROR(VLOOKUP(A77,【入力用】個人登録!$A$21:$P$50,10,FALSE)),"",VLOOKUP(A77,【入力用】個人登録!$A$21:$P$50,10,FALSE))) &amp; IF(ISERROR(VLOOKUP(A77,【入力用】個人登録!$A$59:$P$127,9,FALSE)),"",VLOOKUP(A77,【入力用】個人登録!$A$59:$P$127,9,FALSE) &amp; "・" &amp; IF(ISERROR(VLOOKUP(A77,【入力用】個人登録!$A$59:$P$127,10,FALSE)),"",VLOOKUP(A77,【入力用】個人登録!$A$59:$P$127,10,FALSE)))</f>
        <v/>
      </c>
      <c r="U77" s="958"/>
      <c r="V77" s="959"/>
      <c r="W77" s="26"/>
      <c r="AF77" s="48"/>
    </row>
    <row r="78" spans="1:32" s="27" customFormat="1" ht="12" customHeight="1">
      <c r="A78" s="449"/>
      <c r="B78" s="458">
        <v>46</v>
      </c>
      <c r="C78" s="936" t="str">
        <f>IF(ISERROR(VLOOKUP(A78,【入力用】個人登録!$A$21:$P$50,2,FALSE)),"",VLOOKUP(A78,【入力用】個人登録!$A$21:$P$50,2,FALSE)) &amp; IF(ISERROR(VLOOKUP(A78,【入力用】個人登録!$A$59:$P$127,2,FALSE)),"",VLOOKUP(A78,【入力用】個人登録!$A$59:$P$127,2,FALSE))</f>
        <v/>
      </c>
      <c r="D78" s="937"/>
      <c r="E78" s="938" t="str">
        <f>IF(ISERROR(VLOOKUP(A78,【入力用】個人登録!$A$21:$P$50,13,FALSE)),"",VLOOKUP(A78,【入力用】個人登録!$A$21:$P$50,13,FALSE)) &amp; IF(ISERROR(VLOOKUP(A78,【入力用】個人登録!$A$59:$P$127,13,FALSE)),"",VLOOKUP(A78,【入力用】個人登録!$A$59:$P$127,13,FALSE))</f>
        <v/>
      </c>
      <c r="F78" s="939"/>
      <c r="G78" s="476" t="str">
        <f>IF(ISERROR(VLOOKUP(A78,【入力用】個人登録!$A$21:$P$50,15,FALSE)),"",VLOOKUP(A78,【入力用】個人登録!$A$21:$P$50,15,FALSE)) &amp; IF(ISERROR(VLOOKUP(A78,【入力用】個人登録!$A$59:$P$127,15,FALSE)),"",VLOOKUP(A78,【入力用】個人登録!$A$59:$P$127,15,FALSE))</f>
        <v/>
      </c>
      <c r="H78" s="949" t="str">
        <f>IF(ISERROR(VLOOKUP(A78,【入力用】個人登録!$A$21:$P$50,5,FALSE)),"",VLOOKUP(A78,【入力用】個人登録!$A$21:$P$50,5,FALSE)) &amp; IF(ISERROR(VLOOKUP(A78,【入力用】個人登録!$A$59:$P$127,5,FALSE)),"",VLOOKUP(A78,【入力用】個人登録!$A$59:$P$127,5,FALSE))</f>
        <v/>
      </c>
      <c r="I78" s="950"/>
      <c r="J78" s="951"/>
      <c r="K78" s="949" t="str">
        <f>IF(ISERROR(VLOOKUP(A78,【入力用】個人登録!$A$21:$P$50,6,FALSE)),"",VLOOKUP(A78,【入力用】個人登録!$A$21:$P$50,6,FALSE)) &amp; IF(ISERROR(VLOOKUP(A78,【入力用】個人登録!$A$59:$P$127,6,FALSE)),"",VLOOKUP(A78,【入力用】個人登録!$A$59:$P$127,6,FALSE))</f>
        <v/>
      </c>
      <c r="L78" s="950"/>
      <c r="M78" s="951"/>
      <c r="N78" s="949" t="str">
        <f>IF(ISERROR(VLOOKUP(A78,【入力用】個人登録!$A$21:$P$50,16,FALSE)),"",VLOOKUP(A78,【入力用】個人登録!$A$21:$P$50,16,FALSE)) &amp; IF(ISERROR(VLOOKUP(A78,【入力用】個人登録!$A$59:$P$127,16,FALSE)),"",VLOOKUP(A78,【入力用】個人登録!$A$59:$P$127,16,FALSE))</f>
        <v/>
      </c>
      <c r="O78" s="951"/>
      <c r="P78" s="954" t="str">
        <f>IF(ISERROR(VLOOKUP(A78,【入力用】個人登録!$A$21:$P$50,8,FALSE)),"",VLOOKUP(A78,【入力用】個人登録!$A$21:$P$50,8,FALSE)) &amp; IF(ISERROR(VLOOKUP(A78,【入力用】個人登録!$A$59:$P$127,8,FALSE)),"",VLOOKUP(A78,【入力用】個人登録!$A$59:$P$127,8,FALSE))</f>
        <v/>
      </c>
      <c r="Q78" s="955"/>
      <c r="R78" s="956"/>
      <c r="S78" s="456" t="str">
        <f>IF(ISERROR(VLOOKUP(A78,【入力用】個人登録!$A$21:$P$50,3,FALSE)),"",VLOOKUP(A78,【入力用】個人登録!$A$21:$P$50,3,FALSE)) &amp; IF(ISERROR(VLOOKUP(A78,【入力用】個人登録!$A$59:$P$127,3,FALSE)),"",VLOOKUP(A78,【入力用】個人登録!$A$59:$P$127,3,FALSE))</f>
        <v/>
      </c>
      <c r="T78" s="957" t="str">
        <f>IF(ISERROR(VLOOKUP(A78,【入力用】個人登録!$A$21:$P$50,9,FALSE)),"",VLOOKUP(A78,【入力用】個人登録!$A$21:$P$50,9,FALSE) &amp; "・" &amp; IF(ISERROR(VLOOKUP(A78,【入力用】個人登録!$A$21:$P$50,10,FALSE)),"",VLOOKUP(A78,【入力用】個人登録!$A$21:$P$50,10,FALSE))) &amp; IF(ISERROR(VLOOKUP(A78,【入力用】個人登録!$A$59:$P$127,9,FALSE)),"",VLOOKUP(A78,【入力用】個人登録!$A$59:$P$127,9,FALSE) &amp; "・" &amp; IF(ISERROR(VLOOKUP(A78,【入力用】個人登録!$A$59:$P$127,10,FALSE)),"",VLOOKUP(A78,【入力用】個人登録!$A$59:$P$127,10,FALSE)))</f>
        <v/>
      </c>
      <c r="U78" s="958"/>
      <c r="V78" s="959"/>
      <c r="W78" s="26"/>
      <c r="AF78" s="48"/>
    </row>
    <row r="79" spans="1:32" s="27" customFormat="1" ht="12" customHeight="1">
      <c r="A79" s="449"/>
      <c r="B79" s="458">
        <v>47</v>
      </c>
      <c r="C79" s="936" t="str">
        <f>IF(ISERROR(VLOOKUP(A79,【入力用】個人登録!$A$21:$P$50,2,FALSE)),"",VLOOKUP(A79,【入力用】個人登録!$A$21:$P$50,2,FALSE)) &amp; IF(ISERROR(VLOOKUP(A79,【入力用】個人登録!$A$59:$P$127,2,FALSE)),"",VLOOKUP(A79,【入力用】個人登録!$A$59:$P$127,2,FALSE))</f>
        <v/>
      </c>
      <c r="D79" s="937"/>
      <c r="E79" s="938" t="str">
        <f>IF(ISERROR(VLOOKUP(A79,【入力用】個人登録!$A$21:$P$50,13,FALSE)),"",VLOOKUP(A79,【入力用】個人登録!$A$21:$P$50,13,FALSE)) &amp; IF(ISERROR(VLOOKUP(A79,【入力用】個人登録!$A$59:$P$127,13,FALSE)),"",VLOOKUP(A79,【入力用】個人登録!$A$59:$P$127,13,FALSE))</f>
        <v/>
      </c>
      <c r="F79" s="939"/>
      <c r="G79" s="476" t="str">
        <f>IF(ISERROR(VLOOKUP(A79,【入力用】個人登録!$A$21:$P$50,15,FALSE)),"",VLOOKUP(A79,【入力用】個人登録!$A$21:$P$50,15,FALSE)) &amp; IF(ISERROR(VLOOKUP(A79,【入力用】個人登録!$A$59:$P$127,15,FALSE)),"",VLOOKUP(A79,【入力用】個人登録!$A$59:$P$127,15,FALSE))</f>
        <v/>
      </c>
      <c r="H79" s="949" t="str">
        <f>IF(ISERROR(VLOOKUP(A79,【入力用】個人登録!$A$21:$P$50,5,FALSE)),"",VLOOKUP(A79,【入力用】個人登録!$A$21:$P$50,5,FALSE)) &amp; IF(ISERROR(VLOOKUP(A79,【入力用】個人登録!$A$59:$P$127,5,FALSE)),"",VLOOKUP(A79,【入力用】個人登録!$A$59:$P$127,5,FALSE))</f>
        <v/>
      </c>
      <c r="I79" s="950"/>
      <c r="J79" s="951"/>
      <c r="K79" s="949" t="str">
        <f>IF(ISERROR(VLOOKUP(A79,【入力用】個人登録!$A$21:$P$50,6,FALSE)),"",VLOOKUP(A79,【入力用】個人登録!$A$21:$P$50,6,FALSE)) &amp; IF(ISERROR(VLOOKUP(A79,【入力用】個人登録!$A$59:$P$127,6,FALSE)),"",VLOOKUP(A79,【入力用】個人登録!$A$59:$P$127,6,FALSE))</f>
        <v/>
      </c>
      <c r="L79" s="950"/>
      <c r="M79" s="951"/>
      <c r="N79" s="949" t="str">
        <f>IF(ISERROR(VLOOKUP(A79,【入力用】個人登録!$A$21:$P$50,16,FALSE)),"",VLOOKUP(A79,【入力用】個人登録!$A$21:$P$50,16,FALSE)) &amp; IF(ISERROR(VLOOKUP(A79,【入力用】個人登録!$A$59:$P$127,16,FALSE)),"",VLOOKUP(A79,【入力用】個人登録!$A$59:$P$127,16,FALSE))</f>
        <v/>
      </c>
      <c r="O79" s="951"/>
      <c r="P79" s="954" t="str">
        <f>IF(ISERROR(VLOOKUP(A79,【入力用】個人登録!$A$21:$P$50,8,FALSE)),"",VLOOKUP(A79,【入力用】個人登録!$A$21:$P$50,8,FALSE)) &amp; IF(ISERROR(VLOOKUP(A79,【入力用】個人登録!$A$59:$P$127,8,FALSE)),"",VLOOKUP(A79,【入力用】個人登録!$A$59:$P$127,8,FALSE))</f>
        <v/>
      </c>
      <c r="Q79" s="955"/>
      <c r="R79" s="956"/>
      <c r="S79" s="456" t="str">
        <f>IF(ISERROR(VLOOKUP(A79,【入力用】個人登録!$A$21:$P$50,3,FALSE)),"",VLOOKUP(A79,【入力用】個人登録!$A$21:$P$50,3,FALSE)) &amp; IF(ISERROR(VLOOKUP(A79,【入力用】個人登録!$A$59:$P$127,3,FALSE)),"",VLOOKUP(A79,【入力用】個人登録!$A$59:$P$127,3,FALSE))</f>
        <v/>
      </c>
      <c r="T79" s="957" t="str">
        <f>IF(ISERROR(VLOOKUP(A79,【入力用】個人登録!$A$21:$P$50,9,FALSE)),"",VLOOKUP(A79,【入力用】個人登録!$A$21:$P$50,9,FALSE) &amp; "・" &amp; IF(ISERROR(VLOOKUP(A79,【入力用】個人登録!$A$21:$P$50,10,FALSE)),"",VLOOKUP(A79,【入力用】個人登録!$A$21:$P$50,10,FALSE))) &amp; IF(ISERROR(VLOOKUP(A79,【入力用】個人登録!$A$59:$P$127,9,FALSE)),"",VLOOKUP(A79,【入力用】個人登録!$A$59:$P$127,9,FALSE) &amp; "・" &amp; IF(ISERROR(VLOOKUP(A79,【入力用】個人登録!$A$59:$P$127,10,FALSE)),"",VLOOKUP(A79,【入力用】個人登録!$A$59:$P$127,10,FALSE)))</f>
        <v/>
      </c>
      <c r="U79" s="958"/>
      <c r="V79" s="959"/>
      <c r="W79" s="26"/>
      <c r="AF79" s="48"/>
    </row>
    <row r="80" spans="1:32" s="27" customFormat="1" ht="12" customHeight="1">
      <c r="A80" s="449"/>
      <c r="B80" s="458">
        <v>48</v>
      </c>
      <c r="C80" s="936" t="str">
        <f>IF(ISERROR(VLOOKUP(A80,【入力用】個人登録!$A$21:$P$50,2,FALSE)),"",VLOOKUP(A80,【入力用】個人登録!$A$21:$P$50,2,FALSE)) &amp; IF(ISERROR(VLOOKUP(A80,【入力用】個人登録!$A$59:$P$127,2,FALSE)),"",VLOOKUP(A80,【入力用】個人登録!$A$59:$P$127,2,FALSE))</f>
        <v/>
      </c>
      <c r="D80" s="937"/>
      <c r="E80" s="938" t="str">
        <f>IF(ISERROR(VLOOKUP(A80,【入力用】個人登録!$A$21:$P$50,13,FALSE)),"",VLOOKUP(A80,【入力用】個人登録!$A$21:$P$50,13,FALSE)) &amp; IF(ISERROR(VLOOKUP(A80,【入力用】個人登録!$A$59:$P$127,13,FALSE)),"",VLOOKUP(A80,【入力用】個人登録!$A$59:$P$127,13,FALSE))</f>
        <v/>
      </c>
      <c r="F80" s="939"/>
      <c r="G80" s="476" t="str">
        <f>IF(ISERROR(VLOOKUP(A80,【入力用】個人登録!$A$21:$P$50,15,FALSE)),"",VLOOKUP(A80,【入力用】個人登録!$A$21:$P$50,15,FALSE)) &amp; IF(ISERROR(VLOOKUP(A80,【入力用】個人登録!$A$59:$P$127,15,FALSE)),"",VLOOKUP(A80,【入力用】個人登録!$A$59:$P$127,15,FALSE))</f>
        <v/>
      </c>
      <c r="H80" s="949" t="str">
        <f>IF(ISERROR(VLOOKUP(A80,【入力用】個人登録!$A$21:$P$50,5,FALSE)),"",VLOOKUP(A80,【入力用】個人登録!$A$21:$P$50,5,FALSE)) &amp; IF(ISERROR(VLOOKUP(A80,【入力用】個人登録!$A$59:$P$127,5,FALSE)),"",VLOOKUP(A80,【入力用】個人登録!$A$59:$P$127,5,FALSE))</f>
        <v/>
      </c>
      <c r="I80" s="950"/>
      <c r="J80" s="951"/>
      <c r="K80" s="949" t="str">
        <f>IF(ISERROR(VLOOKUP(A80,【入力用】個人登録!$A$21:$P$50,6,FALSE)),"",VLOOKUP(A80,【入力用】個人登録!$A$21:$P$50,6,FALSE)) &amp; IF(ISERROR(VLOOKUP(A80,【入力用】個人登録!$A$59:$P$127,6,FALSE)),"",VLOOKUP(A80,【入力用】個人登録!$A$59:$P$127,6,FALSE))</f>
        <v/>
      </c>
      <c r="L80" s="950"/>
      <c r="M80" s="951"/>
      <c r="N80" s="949" t="str">
        <f>IF(ISERROR(VLOOKUP(A80,【入力用】個人登録!$A$21:$P$50,16,FALSE)),"",VLOOKUP(A80,【入力用】個人登録!$A$21:$P$50,16,FALSE)) &amp; IF(ISERROR(VLOOKUP(A80,【入力用】個人登録!$A$59:$P$127,16,FALSE)),"",VLOOKUP(A80,【入力用】個人登録!$A$59:$P$127,16,FALSE))</f>
        <v/>
      </c>
      <c r="O80" s="951"/>
      <c r="P80" s="954" t="str">
        <f>IF(ISERROR(VLOOKUP(A80,【入力用】個人登録!$A$21:$P$50,8,FALSE)),"",VLOOKUP(A80,【入力用】個人登録!$A$21:$P$50,8,FALSE)) &amp; IF(ISERROR(VLOOKUP(A80,【入力用】個人登録!$A$59:$P$127,8,FALSE)),"",VLOOKUP(A80,【入力用】個人登録!$A$59:$P$127,8,FALSE))</f>
        <v/>
      </c>
      <c r="Q80" s="955"/>
      <c r="R80" s="956"/>
      <c r="S80" s="456" t="str">
        <f>IF(ISERROR(VLOOKUP(A80,【入力用】個人登録!$A$21:$P$50,3,FALSE)),"",VLOOKUP(A80,【入力用】個人登録!$A$21:$P$50,3,FALSE)) &amp; IF(ISERROR(VLOOKUP(A80,【入力用】個人登録!$A$59:$P$127,3,FALSE)),"",VLOOKUP(A80,【入力用】個人登録!$A$59:$P$127,3,FALSE))</f>
        <v/>
      </c>
      <c r="T80" s="957" t="str">
        <f>IF(ISERROR(VLOOKUP(A80,【入力用】個人登録!$A$21:$P$50,9,FALSE)),"",VLOOKUP(A80,【入力用】個人登録!$A$21:$P$50,9,FALSE) &amp; "・" &amp; IF(ISERROR(VLOOKUP(A80,【入力用】個人登録!$A$21:$P$50,10,FALSE)),"",VLOOKUP(A80,【入力用】個人登録!$A$21:$P$50,10,FALSE))) &amp; IF(ISERROR(VLOOKUP(A80,【入力用】個人登録!$A$59:$P$127,9,FALSE)),"",VLOOKUP(A80,【入力用】個人登録!$A$59:$P$127,9,FALSE) &amp; "・" &amp; IF(ISERROR(VLOOKUP(A80,【入力用】個人登録!$A$59:$P$127,10,FALSE)),"",VLOOKUP(A80,【入力用】個人登録!$A$59:$P$127,10,FALSE)))</f>
        <v/>
      </c>
      <c r="U80" s="958"/>
      <c r="V80" s="959"/>
      <c r="W80" s="26"/>
      <c r="AF80" s="48"/>
    </row>
    <row r="81" spans="1:32" s="27" customFormat="1" ht="12" customHeight="1">
      <c r="A81" s="449"/>
      <c r="B81" s="458">
        <v>49</v>
      </c>
      <c r="C81" s="936" t="str">
        <f>IF(ISERROR(VLOOKUP(A81,【入力用】個人登録!$A$21:$P$50,2,FALSE)),"",VLOOKUP(A81,【入力用】個人登録!$A$21:$P$50,2,FALSE)) &amp; IF(ISERROR(VLOOKUP(A81,【入力用】個人登録!$A$59:$P$127,2,FALSE)),"",VLOOKUP(A81,【入力用】個人登録!$A$59:$P$127,2,FALSE))</f>
        <v/>
      </c>
      <c r="D81" s="937"/>
      <c r="E81" s="938" t="str">
        <f>IF(ISERROR(VLOOKUP(A81,【入力用】個人登録!$A$21:$P$50,13,FALSE)),"",VLOOKUP(A81,【入力用】個人登録!$A$21:$P$50,13,FALSE)) &amp; IF(ISERROR(VLOOKUP(A81,【入力用】個人登録!$A$59:$P$127,13,FALSE)),"",VLOOKUP(A81,【入力用】個人登録!$A$59:$P$127,13,FALSE))</f>
        <v/>
      </c>
      <c r="F81" s="939"/>
      <c r="G81" s="476" t="str">
        <f>IF(ISERROR(VLOOKUP(A81,【入力用】個人登録!$A$21:$P$50,15,FALSE)),"",VLOOKUP(A81,【入力用】個人登録!$A$21:$P$50,15,FALSE)) &amp; IF(ISERROR(VLOOKUP(A81,【入力用】個人登録!$A$59:$P$127,15,FALSE)),"",VLOOKUP(A81,【入力用】個人登録!$A$59:$P$127,15,FALSE))</f>
        <v/>
      </c>
      <c r="H81" s="949" t="str">
        <f>IF(ISERROR(VLOOKUP(A81,【入力用】個人登録!$A$21:$P$50,5,FALSE)),"",VLOOKUP(A81,【入力用】個人登録!$A$21:$P$50,5,FALSE)) &amp; IF(ISERROR(VLOOKUP(A81,【入力用】個人登録!$A$59:$P$127,5,FALSE)),"",VLOOKUP(A81,【入力用】個人登録!$A$59:$P$127,5,FALSE))</f>
        <v/>
      </c>
      <c r="I81" s="950"/>
      <c r="J81" s="951"/>
      <c r="K81" s="949" t="str">
        <f>IF(ISERROR(VLOOKUP(A81,【入力用】個人登録!$A$21:$P$50,6,FALSE)),"",VLOOKUP(A81,【入力用】個人登録!$A$21:$P$50,6,FALSE)) &amp; IF(ISERROR(VLOOKUP(A81,【入力用】個人登録!$A$59:$P$127,6,FALSE)),"",VLOOKUP(A81,【入力用】個人登録!$A$59:$P$127,6,FALSE))</f>
        <v/>
      </c>
      <c r="L81" s="950"/>
      <c r="M81" s="951"/>
      <c r="N81" s="949" t="str">
        <f>IF(ISERROR(VLOOKUP(A81,【入力用】個人登録!$A$21:$P$50,16,FALSE)),"",VLOOKUP(A81,【入力用】個人登録!$A$21:$P$50,16,FALSE)) &amp; IF(ISERROR(VLOOKUP(A81,【入力用】個人登録!$A$59:$P$127,16,FALSE)),"",VLOOKUP(A81,【入力用】個人登録!$A$59:$P$127,16,FALSE))</f>
        <v/>
      </c>
      <c r="O81" s="951"/>
      <c r="P81" s="954" t="str">
        <f>IF(ISERROR(VLOOKUP(A81,【入力用】個人登録!$A$21:$P$50,8,FALSE)),"",VLOOKUP(A81,【入力用】個人登録!$A$21:$P$50,8,FALSE)) &amp; IF(ISERROR(VLOOKUP(A81,【入力用】個人登録!$A$59:$P$127,8,FALSE)),"",VLOOKUP(A81,【入力用】個人登録!$A$59:$P$127,8,FALSE))</f>
        <v/>
      </c>
      <c r="Q81" s="955"/>
      <c r="R81" s="956"/>
      <c r="S81" s="456" t="str">
        <f>IF(ISERROR(VLOOKUP(A81,【入力用】個人登録!$A$21:$P$50,3,FALSE)),"",VLOOKUP(A81,【入力用】個人登録!$A$21:$P$50,3,FALSE)) &amp; IF(ISERROR(VLOOKUP(A81,【入力用】個人登録!$A$59:$P$127,3,FALSE)),"",VLOOKUP(A81,【入力用】個人登録!$A$59:$P$127,3,FALSE))</f>
        <v/>
      </c>
      <c r="T81" s="957" t="str">
        <f>IF(ISERROR(VLOOKUP(A81,【入力用】個人登録!$A$21:$P$50,9,FALSE)),"",VLOOKUP(A81,【入力用】個人登録!$A$21:$P$50,9,FALSE) &amp; "・" &amp; IF(ISERROR(VLOOKUP(A81,【入力用】個人登録!$A$21:$P$50,10,FALSE)),"",VLOOKUP(A81,【入力用】個人登録!$A$21:$P$50,10,FALSE))) &amp; IF(ISERROR(VLOOKUP(A81,【入力用】個人登録!$A$59:$P$127,9,FALSE)),"",VLOOKUP(A81,【入力用】個人登録!$A$59:$P$127,9,FALSE) &amp; "・" &amp; IF(ISERROR(VLOOKUP(A81,【入力用】個人登録!$A$59:$P$127,10,FALSE)),"",VLOOKUP(A81,【入力用】個人登録!$A$59:$P$127,10,FALSE)))</f>
        <v/>
      </c>
      <c r="U81" s="958"/>
      <c r="V81" s="959"/>
      <c r="W81" s="26"/>
      <c r="AF81" s="48"/>
    </row>
    <row r="82" spans="1:32" s="27" customFormat="1" ht="12" customHeight="1">
      <c r="A82" s="449"/>
      <c r="B82" s="458">
        <v>50</v>
      </c>
      <c r="C82" s="936" t="str">
        <f>IF(ISERROR(VLOOKUP(A82,【入力用】個人登録!$A$21:$P$50,2,FALSE)),"",VLOOKUP(A82,【入力用】個人登録!$A$21:$P$50,2,FALSE)) &amp; IF(ISERROR(VLOOKUP(A82,【入力用】個人登録!$A$59:$P$127,2,FALSE)),"",VLOOKUP(A82,【入力用】個人登録!$A$59:$P$127,2,FALSE))</f>
        <v/>
      </c>
      <c r="D82" s="937"/>
      <c r="E82" s="938" t="str">
        <f>IF(ISERROR(VLOOKUP(A82,【入力用】個人登録!$A$21:$P$50,13,FALSE)),"",VLOOKUP(A82,【入力用】個人登録!$A$21:$P$50,13,FALSE)) &amp; IF(ISERROR(VLOOKUP(A82,【入力用】個人登録!$A$59:$P$127,13,FALSE)),"",VLOOKUP(A82,【入力用】個人登録!$A$59:$P$127,13,FALSE))</f>
        <v/>
      </c>
      <c r="F82" s="939"/>
      <c r="G82" s="476" t="str">
        <f>IF(ISERROR(VLOOKUP(A82,【入力用】個人登録!$A$21:$P$50,15,FALSE)),"",VLOOKUP(A82,【入力用】個人登録!$A$21:$P$50,15,FALSE)) &amp; IF(ISERROR(VLOOKUP(A82,【入力用】個人登録!$A$59:$P$127,15,FALSE)),"",VLOOKUP(A82,【入力用】個人登録!$A$59:$P$127,15,FALSE))</f>
        <v/>
      </c>
      <c r="H82" s="949" t="str">
        <f>IF(ISERROR(VLOOKUP(A82,【入力用】個人登録!$A$21:$P$50,5,FALSE)),"",VLOOKUP(A82,【入力用】個人登録!$A$21:$P$50,5,FALSE)) &amp; IF(ISERROR(VLOOKUP(A82,【入力用】個人登録!$A$59:$P$127,5,FALSE)),"",VLOOKUP(A82,【入力用】個人登録!$A$59:$P$127,5,FALSE))</f>
        <v/>
      </c>
      <c r="I82" s="950"/>
      <c r="J82" s="951"/>
      <c r="K82" s="949" t="str">
        <f>IF(ISERROR(VLOOKUP(A82,【入力用】個人登録!$A$21:$P$50,6,FALSE)),"",VLOOKUP(A82,【入力用】個人登録!$A$21:$P$50,6,FALSE)) &amp; IF(ISERROR(VLOOKUP(A82,【入力用】個人登録!$A$59:$P$127,6,FALSE)),"",VLOOKUP(A82,【入力用】個人登録!$A$59:$P$127,6,FALSE))</f>
        <v/>
      </c>
      <c r="L82" s="950"/>
      <c r="M82" s="951"/>
      <c r="N82" s="949" t="str">
        <f>IF(ISERROR(VLOOKUP(A82,【入力用】個人登録!$A$21:$P$50,16,FALSE)),"",VLOOKUP(A82,【入力用】個人登録!$A$21:$P$50,16,FALSE)) &amp; IF(ISERROR(VLOOKUP(A82,【入力用】個人登録!$A$59:$P$127,16,FALSE)),"",VLOOKUP(A82,【入力用】個人登録!$A$59:$P$127,16,FALSE))</f>
        <v/>
      </c>
      <c r="O82" s="951"/>
      <c r="P82" s="954" t="str">
        <f>IF(ISERROR(VLOOKUP(A82,【入力用】個人登録!$A$21:$P$50,8,FALSE)),"",VLOOKUP(A82,【入力用】個人登録!$A$21:$P$50,8,FALSE)) &amp; IF(ISERROR(VLOOKUP(A82,【入力用】個人登録!$A$59:$P$127,8,FALSE)),"",VLOOKUP(A82,【入力用】個人登録!$A$59:$P$127,8,FALSE))</f>
        <v/>
      </c>
      <c r="Q82" s="955"/>
      <c r="R82" s="956"/>
      <c r="S82" s="456" t="str">
        <f>IF(ISERROR(VLOOKUP(A82,【入力用】個人登録!$A$21:$P$50,3,FALSE)),"",VLOOKUP(A82,【入力用】個人登録!$A$21:$P$50,3,FALSE)) &amp; IF(ISERROR(VLOOKUP(A82,【入力用】個人登録!$A$59:$P$127,3,FALSE)),"",VLOOKUP(A82,【入力用】個人登録!$A$59:$P$127,3,FALSE))</f>
        <v/>
      </c>
      <c r="T82" s="957" t="str">
        <f>IF(ISERROR(VLOOKUP(A82,【入力用】個人登録!$A$21:$P$50,9,FALSE)),"",VLOOKUP(A82,【入力用】個人登録!$A$21:$P$50,9,FALSE) &amp; "・" &amp; IF(ISERROR(VLOOKUP(A82,【入力用】個人登録!$A$21:$P$50,10,FALSE)),"",VLOOKUP(A82,【入力用】個人登録!$A$21:$P$50,10,FALSE))) &amp; IF(ISERROR(VLOOKUP(A82,【入力用】個人登録!$A$59:$P$127,9,FALSE)),"",VLOOKUP(A82,【入力用】個人登録!$A$59:$P$127,9,FALSE) &amp; "・" &amp; IF(ISERROR(VLOOKUP(A82,【入力用】個人登録!$A$59:$P$127,10,FALSE)),"",VLOOKUP(A82,【入力用】個人登録!$A$59:$P$127,10,FALSE)))</f>
        <v/>
      </c>
      <c r="U82" s="958"/>
      <c r="V82" s="959"/>
      <c r="W82" s="26"/>
      <c r="AF82" s="48"/>
    </row>
    <row r="83" spans="1:32" s="27" customFormat="1" ht="15.75">
      <c r="B83" s="29"/>
      <c r="C83" s="29"/>
      <c r="D83" s="26"/>
      <c r="E83" s="26"/>
      <c r="F83" s="26"/>
      <c r="G83" s="26"/>
      <c r="H83" s="26"/>
      <c r="I83" s="26"/>
      <c r="J83" s="26"/>
      <c r="K83" s="26"/>
      <c r="L83" s="26"/>
      <c r="M83" s="26"/>
      <c r="N83" s="26"/>
      <c r="O83" s="26"/>
      <c r="P83" s="26"/>
      <c r="Q83" s="26"/>
      <c r="R83" s="26"/>
      <c r="S83" s="32"/>
      <c r="T83" s="32"/>
      <c r="U83" s="32"/>
      <c r="V83" s="32"/>
      <c r="W83" s="26"/>
    </row>
    <row r="84" spans="1:32" s="38" customFormat="1" ht="15" customHeight="1">
      <c r="A84" s="258"/>
      <c r="B84" s="1352"/>
      <c r="C84" s="1352"/>
      <c r="D84" s="1352"/>
      <c r="E84" s="1352"/>
      <c r="F84" s="1352"/>
      <c r="G84" s="1352"/>
      <c r="H84" s="1352"/>
      <c r="I84" s="1352"/>
      <c r="J84" s="1352"/>
      <c r="K84" s="1352"/>
      <c r="L84" s="1352"/>
      <c r="M84" s="1352"/>
      <c r="N84" s="1352"/>
      <c r="O84" s="1352"/>
      <c r="P84" s="1352"/>
      <c r="Q84" s="1352"/>
      <c r="R84" s="1352"/>
      <c r="S84" s="1352"/>
      <c r="T84" s="1352"/>
      <c r="U84" s="1352"/>
      <c r="V84" s="1352"/>
    </row>
    <row r="85" spans="1:32" s="38" customFormat="1" ht="6.75" customHeight="1">
      <c r="A85" s="37"/>
      <c r="B85" s="37"/>
      <c r="C85" s="37"/>
      <c r="D85" s="42"/>
      <c r="E85" s="37"/>
      <c r="F85" s="37"/>
      <c r="G85" s="37"/>
      <c r="H85" s="37"/>
      <c r="J85" s="39"/>
    </row>
    <row r="86" spans="1:32" s="38" customFormat="1" ht="20.25" customHeight="1">
      <c r="A86" s="258"/>
      <c r="B86" s="37" t="s">
        <v>558</v>
      </c>
      <c r="C86" s="258"/>
      <c r="D86" s="37"/>
      <c r="E86" s="37"/>
      <c r="F86" s="1353"/>
      <c r="G86" s="1353"/>
      <c r="H86" s="1353"/>
      <c r="I86" s="1353"/>
      <c r="J86" s="1353"/>
      <c r="K86" s="1353"/>
      <c r="L86" s="1353"/>
      <c r="M86" s="1353"/>
      <c r="N86" s="1353"/>
      <c r="O86" s="1353"/>
      <c r="P86" s="1353"/>
      <c r="Q86" s="1353"/>
      <c r="R86" s="1353"/>
      <c r="S86" s="1353"/>
      <c r="T86" s="1353"/>
      <c r="U86" s="1353"/>
      <c r="V86" s="23" t="s">
        <v>203</v>
      </c>
      <c r="W86" s="131"/>
    </row>
    <row r="87" spans="1:32" s="38" customFormat="1" ht="15.75" customHeight="1">
      <c r="A87" s="37"/>
      <c r="B87" s="38" t="s">
        <v>559</v>
      </c>
      <c r="C87" s="37"/>
      <c r="D87" s="37"/>
      <c r="E87" s="37"/>
      <c r="F87" s="37"/>
      <c r="G87" s="37"/>
      <c r="H87" s="37"/>
      <c r="J87" s="39"/>
    </row>
    <row r="88" spans="1:32" s="38" customFormat="1" ht="15" customHeight="1">
      <c r="A88" s="37"/>
      <c r="B88" s="40"/>
      <c r="C88" s="41"/>
      <c r="D88" s="1339" t="s">
        <v>790</v>
      </c>
      <c r="E88" s="1339"/>
      <c r="F88" s="1339"/>
      <c r="G88" s="1339"/>
      <c r="H88" s="1339"/>
      <c r="I88" s="941"/>
      <c r="J88" s="941"/>
      <c r="K88" s="941"/>
      <c r="L88" s="941"/>
      <c r="M88" s="941"/>
      <c r="N88" s="941"/>
      <c r="O88" s="941"/>
      <c r="P88" s="941"/>
      <c r="Q88" s="941"/>
      <c r="R88" s="941"/>
      <c r="S88" s="941"/>
      <c r="T88" s="941"/>
      <c r="U88" s="941"/>
      <c r="V88" s="941"/>
      <c r="W88" s="23" t="s">
        <v>560</v>
      </c>
    </row>
    <row r="89" spans="1:32" s="38" customFormat="1" ht="21.75" customHeight="1">
      <c r="A89" s="37"/>
      <c r="B89" s="37"/>
      <c r="C89" s="37"/>
      <c r="D89" s="37"/>
      <c r="E89" s="37"/>
      <c r="F89" s="37"/>
      <c r="G89" s="37"/>
      <c r="H89" s="37"/>
      <c r="J89" s="39"/>
    </row>
    <row r="90" spans="1:32" s="38" customFormat="1">
      <c r="B90" s="37" t="s">
        <v>557</v>
      </c>
      <c r="C90" s="37"/>
      <c r="D90" s="42"/>
      <c r="E90" s="37"/>
      <c r="F90" s="37"/>
      <c r="G90" s="37"/>
      <c r="H90" s="37"/>
      <c r="I90" s="37"/>
      <c r="J90" s="39"/>
    </row>
    <row r="91" spans="1:32" s="38" customFormat="1" ht="5.25" customHeight="1">
      <c r="A91" s="37"/>
      <c r="B91" s="37"/>
      <c r="C91" s="37"/>
      <c r="D91" s="42"/>
      <c r="E91" s="37"/>
      <c r="F91" s="37"/>
      <c r="G91" s="37"/>
      <c r="H91" s="37"/>
      <c r="I91" s="37"/>
      <c r="J91" s="39"/>
    </row>
    <row r="92" spans="1:32" s="38" customFormat="1">
      <c r="B92" s="37" t="s">
        <v>555</v>
      </c>
      <c r="C92" s="37"/>
      <c r="D92" s="42"/>
      <c r="E92" s="37"/>
      <c r="F92" s="37"/>
      <c r="G92" s="37"/>
      <c r="H92" s="37"/>
      <c r="I92" s="37"/>
      <c r="J92" s="39"/>
    </row>
    <row r="93" spans="1:32" s="38" customFormat="1" ht="5.25" customHeight="1">
      <c r="A93" s="37"/>
      <c r="B93" s="37"/>
      <c r="C93" s="37"/>
      <c r="D93" s="42"/>
      <c r="E93" s="37"/>
      <c r="F93" s="37"/>
      <c r="G93" s="37"/>
      <c r="H93" s="37"/>
      <c r="I93" s="37"/>
      <c r="J93" s="39"/>
    </row>
    <row r="94" spans="1:32" s="38" customFormat="1" ht="11.25" customHeight="1">
      <c r="A94" s="37"/>
      <c r="B94" s="37"/>
      <c r="C94" s="37"/>
      <c r="D94" s="42"/>
      <c r="E94" s="37"/>
      <c r="F94" s="37"/>
      <c r="G94" s="37"/>
      <c r="H94" s="37"/>
      <c r="I94" s="37"/>
      <c r="J94" s="39"/>
    </row>
    <row r="95" spans="1:32" s="38" customFormat="1">
      <c r="A95" s="45"/>
      <c r="B95" s="946" t="s">
        <v>556</v>
      </c>
      <c r="C95" s="946"/>
      <c r="D95" s="946"/>
      <c r="E95" s="946"/>
      <c r="F95" s="946"/>
      <c r="G95" s="944"/>
      <c r="H95" s="944"/>
      <c r="I95" s="944"/>
      <c r="J95" s="944"/>
      <c r="K95" s="944"/>
      <c r="L95" s="943" t="s">
        <v>15</v>
      </c>
      <c r="M95" s="943"/>
      <c r="N95" s="943"/>
      <c r="O95" s="943"/>
      <c r="P95" s="943"/>
      <c r="Q95" s="943"/>
      <c r="R95" s="943"/>
      <c r="S95" s="943"/>
      <c r="T95" s="943"/>
      <c r="U95" s="943"/>
      <c r="V95" s="943"/>
    </row>
    <row r="96" spans="1:32" s="38" customFormat="1">
      <c r="A96" s="43"/>
      <c r="B96" s="44"/>
      <c r="C96" s="44"/>
      <c r="F96" s="44"/>
      <c r="H96" s="945"/>
      <c r="I96" s="945"/>
      <c r="J96" s="39"/>
      <c r="L96" s="944" t="s">
        <v>204</v>
      </c>
      <c r="M96" s="944"/>
      <c r="N96" s="944"/>
      <c r="O96" s="944"/>
      <c r="P96" s="941" t="s">
        <v>205</v>
      </c>
      <c r="Q96" s="941"/>
      <c r="R96" s="941"/>
      <c r="S96" s="941"/>
      <c r="T96" s="941"/>
      <c r="U96" s="941"/>
      <c r="V96" s="941"/>
    </row>
    <row r="97" spans="1:10" s="38" customFormat="1" ht="14.25">
      <c r="B97" s="940" t="s">
        <v>206</v>
      </c>
      <c r="C97" s="940"/>
      <c r="D97" s="940"/>
      <c r="E97" s="940"/>
      <c r="F97" s="940"/>
      <c r="G97" s="940"/>
      <c r="H97" s="165"/>
      <c r="I97" s="45" t="s">
        <v>207</v>
      </c>
      <c r="J97" s="46" t="s">
        <v>208</v>
      </c>
    </row>
    <row r="98" spans="1:10" s="38" customFormat="1">
      <c r="A98" s="38" t="s">
        <v>209</v>
      </c>
      <c r="B98" s="37"/>
      <c r="C98" s="37"/>
      <c r="D98" s="37"/>
      <c r="E98" s="37"/>
      <c r="F98" s="37"/>
      <c r="G98" s="37"/>
      <c r="H98" s="37"/>
      <c r="J98" s="39"/>
    </row>
    <row r="99" spans="1:10" s="27" customFormat="1" ht="15.75">
      <c r="B99" s="33"/>
      <c r="C99" s="33"/>
    </row>
    <row r="100" spans="1:10" s="27" customFormat="1" ht="15.75">
      <c r="B100" s="33"/>
      <c r="C100" s="33"/>
    </row>
    <row r="101" spans="1:10" s="27" customFormat="1" ht="15.75">
      <c r="B101" s="33"/>
      <c r="C101" s="33"/>
    </row>
    <row r="102" spans="1:10" s="27" customFormat="1" ht="15.75">
      <c r="B102" s="33"/>
      <c r="C102" s="33"/>
    </row>
    <row r="103" spans="1:10" s="27" customFormat="1" ht="15.75">
      <c r="B103" s="33"/>
      <c r="C103" s="33"/>
    </row>
    <row r="104" spans="1:10" s="27" customFormat="1" ht="15.75">
      <c r="B104" s="33"/>
      <c r="C104" s="33"/>
    </row>
    <row r="105" spans="1:10" s="27" customFormat="1" ht="15.75">
      <c r="B105" s="33"/>
      <c r="C105" s="33"/>
    </row>
    <row r="106" spans="1:10" s="27" customFormat="1" ht="15.75">
      <c r="B106" s="33"/>
      <c r="C106" s="33"/>
    </row>
    <row r="107" spans="1:10" s="27" customFormat="1" ht="15.75">
      <c r="B107" s="33"/>
      <c r="C107" s="33"/>
    </row>
    <row r="108" spans="1:10" s="27" customFormat="1" ht="15.75">
      <c r="B108" s="33"/>
      <c r="C108" s="33"/>
    </row>
    <row r="109" spans="1:10" s="27" customFormat="1" ht="15.75">
      <c r="B109" s="33"/>
      <c r="C109" s="33"/>
    </row>
    <row r="110" spans="1:10" s="27" customFormat="1" ht="15.75">
      <c r="B110" s="33"/>
      <c r="C110" s="33"/>
    </row>
    <row r="111" spans="1:10" s="27" customFormat="1" ht="15.75">
      <c r="B111" s="33"/>
      <c r="C111" s="33"/>
    </row>
    <row r="112" spans="1:10"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s="27" customFormat="1" ht="15.75">
      <c r="B116" s="33"/>
      <c r="C116" s="33"/>
    </row>
    <row r="117" spans="2:3">
      <c r="B117" s="35"/>
      <c r="C117" s="35"/>
    </row>
    <row r="118" spans="2:3">
      <c r="B118" s="35"/>
      <c r="C118" s="35"/>
    </row>
    <row r="119" spans="2:3">
      <c r="B119" s="35"/>
      <c r="C119" s="35"/>
    </row>
    <row r="120" spans="2:3">
      <c r="B120" s="35"/>
      <c r="C120" s="35"/>
    </row>
    <row r="121" spans="2:3">
      <c r="B121" s="35"/>
      <c r="C121" s="35"/>
    </row>
    <row r="122" spans="2:3">
      <c r="B122" s="35"/>
      <c r="C122" s="35"/>
    </row>
  </sheetData>
  <sheetProtection algorithmName="SHA-512" hashValue="pQif5lcUc4wUVxAy7TiZSm1H/3o3ZYsnZIQ+TwuB9FA9GU06LSFvfsQdyoqs+FFMEXAPL0e9IBHqgOk9Sh0OYA==" saltValue="WDhfiBwHnhExKuPFsJCsZQ==" spinCount="100000" sheet="1" selectLockedCells="1"/>
  <dataConsolidate/>
  <mergeCells count="543">
    <mergeCell ref="B97:G97"/>
    <mergeCell ref="B84:V84"/>
    <mergeCell ref="F86:U86"/>
    <mergeCell ref="D88:H88"/>
    <mergeCell ref="I88:V88"/>
    <mergeCell ref="B95:F95"/>
    <mergeCell ref="G95:K95"/>
    <mergeCell ref="L95:V95"/>
    <mergeCell ref="H96:I96"/>
    <mergeCell ref="L96:O96"/>
    <mergeCell ref="P96:V96"/>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82:D82"/>
    <mergeCell ref="E82:F82"/>
    <mergeCell ref="C81:D81"/>
    <mergeCell ref="E81:F81"/>
    <mergeCell ref="H81:J81"/>
    <mergeCell ref="K81:M81"/>
    <mergeCell ref="N81:O81"/>
    <mergeCell ref="P81:R81"/>
    <mergeCell ref="T81:V81"/>
    <mergeCell ref="H82:J82"/>
    <mergeCell ref="K82:M82"/>
    <mergeCell ref="N82:O82"/>
    <mergeCell ref="P82:R82"/>
    <mergeCell ref="T82:V82"/>
    <mergeCell ref="C80:D80"/>
    <mergeCell ref="E80:F80"/>
    <mergeCell ref="C79:D79"/>
    <mergeCell ref="E79:F79"/>
    <mergeCell ref="H79:J79"/>
    <mergeCell ref="K79:M79"/>
    <mergeCell ref="N79:O79"/>
    <mergeCell ref="P79:R79"/>
    <mergeCell ref="T79:V79"/>
    <mergeCell ref="H80:J80"/>
    <mergeCell ref="K80:M80"/>
    <mergeCell ref="N80:O80"/>
    <mergeCell ref="P80:R80"/>
    <mergeCell ref="T80:V80"/>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K15:M15"/>
    <mergeCell ref="N15:O15"/>
    <mergeCell ref="P15:R15"/>
    <mergeCell ref="T15:V15"/>
    <mergeCell ref="H16:J16"/>
    <mergeCell ref="K16:M16"/>
    <mergeCell ref="N16:O16"/>
    <mergeCell ref="P16:R16"/>
    <mergeCell ref="T16:V16"/>
    <mergeCell ref="C14:D14"/>
    <mergeCell ref="E14:F14"/>
    <mergeCell ref="C13:D13"/>
    <mergeCell ref="E13:F13"/>
    <mergeCell ref="C16:D16"/>
    <mergeCell ref="E16:F16"/>
    <mergeCell ref="C15:D15"/>
    <mergeCell ref="E15:F15"/>
    <mergeCell ref="H15:J15"/>
    <mergeCell ref="H14:J14"/>
    <mergeCell ref="C12:D12"/>
    <mergeCell ref="E12:F12"/>
    <mergeCell ref="B8:D8"/>
    <mergeCell ref="F8:I8"/>
    <mergeCell ref="S8:U8"/>
    <mergeCell ref="J8:K8"/>
    <mergeCell ref="L8:N8"/>
    <mergeCell ref="O8:Q8"/>
    <mergeCell ref="H12:J12"/>
    <mergeCell ref="K12:M12"/>
    <mergeCell ref="N12:O1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J5:K5"/>
    <mergeCell ref="L5:N5"/>
    <mergeCell ref="O5:Q5"/>
    <mergeCell ref="J6:K6"/>
    <mergeCell ref="K14:M14"/>
    <mergeCell ref="N14:O14"/>
    <mergeCell ref="P14:R14"/>
    <mergeCell ref="T14:V14"/>
    <mergeCell ref="L6:N6"/>
    <mergeCell ref="O6:Q6"/>
    <mergeCell ref="J7:K7"/>
    <mergeCell ref="L7:N7"/>
    <mergeCell ref="O7:Q7"/>
    <mergeCell ref="P12:R12"/>
    <mergeCell ref="T12:V12"/>
    <mergeCell ref="H13:J13"/>
    <mergeCell ref="K13:M13"/>
    <mergeCell ref="N13:O13"/>
    <mergeCell ref="P13:R13"/>
    <mergeCell ref="T13:V13"/>
  </mergeCells>
  <phoneticPr fontId="5"/>
  <conditionalFormatting sqref="A13">
    <cfRule type="expression" dxfId="10" priority="15">
      <formula>$AF$13="1"</formula>
    </cfRule>
  </conditionalFormatting>
  <conditionalFormatting sqref="A14:A82">
    <cfRule type="expression" dxfId="9" priority="13">
      <formula>$AF14="1"</formula>
    </cfRule>
  </conditionalFormatting>
  <conditionalFormatting sqref="B13:C82 E13:H82 K13:K82 P13:V82">
    <cfRule type="expression" dxfId="8" priority="1">
      <formula>$AE13="1"</formula>
    </cfRule>
  </conditionalFormatting>
  <dataValidations count="7">
    <dataValidation type="custom" allowBlank="1" showInputMessage="1" showErrorMessage="1" errorTitle="入力データ重複" error="入力したIDが重複しています。" sqref="A63:A82" xr:uid="{00000000-0002-0000-1100-000000000000}">
      <formula1>COUNTIF($A$13:$A$82,A63)=1</formula1>
    </dataValidation>
    <dataValidation type="list" allowBlank="1" showInputMessage="1" showErrorMessage="1" sqref="F86:U86" xr:uid="{00000000-0002-0000-1100-000001000000}">
      <formula1>$AJ$11:$AJ$16</formula1>
    </dataValidation>
    <dataValidation type="custom" allowBlank="1" showInputMessage="1" showErrorMessage="1" errorTitle="入力データ重複" error="入力したIDが重複しています。" sqref="A13:A42" xr:uid="{00000000-0002-0000-1100-000002000000}">
      <formula1>COUNTIF($A$13:$A$42,A13)=1</formula1>
    </dataValidation>
    <dataValidation type="list" allowBlank="1" showInputMessage="1" showErrorMessage="1" sqref="V4" xr:uid="{00000000-0002-0000-1100-000003000000}">
      <formula1>$AA$2:$AA$3</formula1>
    </dataValidation>
    <dataValidation type="list" showInputMessage="1" showErrorMessage="1" sqref="B1:V1" xr:uid="{00000000-0002-0000-1100-000004000000}">
      <formula1>$AJ$11:$AJ$16</formula1>
    </dataValidation>
    <dataValidation type="list" allowBlank="1" showInputMessage="1" showErrorMessage="1" sqref="S6:U8" xr:uid="{00000000-0002-0000-1100-000005000000}">
      <formula1>$AE$12:$AE$18</formula1>
    </dataValidation>
    <dataValidation type="custom" allowBlank="1" showInputMessage="1" showErrorMessage="1" errorTitle="入力データ重複" error="入力したIDが重複しています。" sqref="A43:A62" xr:uid="{00000000-0002-0000-1100-000006000000}">
      <formula1>COUNTIF($A$13:$A$62,A43)=1</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ignoredErrors>
    <ignoredError sqref="J6:K8 N13:O82"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19">
    <pageSetUpPr fitToPage="1"/>
  </sheetPr>
  <dimension ref="A1:AL158"/>
  <sheetViews>
    <sheetView zoomScaleNormal="100" workbookViewId="0">
      <selection activeCell="J6" sqref="J6:K6"/>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71" width="4.625" customWidth="1"/>
  </cols>
  <sheetData>
    <row r="1" spans="1:38" ht="18.75" customHeight="1">
      <c r="A1" s="1064"/>
      <c r="B1" s="1351" t="str">
        <f>'リーグ戦申込書51～70名'!B1:V1</f>
        <v>2026年度春季第〇回○○地区大学(女子)ソフトボールリーグ戦</v>
      </c>
      <c r="C1" s="1351"/>
      <c r="D1" s="1351"/>
      <c r="E1" s="1351"/>
      <c r="F1" s="1351"/>
      <c r="G1" s="1351"/>
      <c r="H1" s="1351"/>
      <c r="I1" s="1351"/>
      <c r="J1" s="1351"/>
      <c r="K1" s="1351"/>
      <c r="L1" s="1351"/>
      <c r="M1" s="1351"/>
      <c r="N1" s="1351"/>
      <c r="O1" s="1351"/>
      <c r="P1" s="1351"/>
      <c r="Q1" s="1351"/>
      <c r="R1" s="1351"/>
      <c r="S1" s="1351"/>
      <c r="T1" s="1351"/>
      <c r="U1" s="1351"/>
      <c r="V1" s="1351"/>
      <c r="W1" s="62"/>
    </row>
    <row r="2" spans="1:38" ht="20.25" customHeight="1">
      <c r="A2" s="1065"/>
      <c r="B2" s="1067" t="s">
        <v>181</v>
      </c>
      <c r="C2" s="1067"/>
      <c r="D2" s="1055"/>
      <c r="E2" s="1068">
        <f>'リーグ戦申込書51～70名'!E2</f>
        <v>0</v>
      </c>
      <c r="F2" s="1068"/>
      <c r="G2" s="1068"/>
      <c r="H2" s="1069"/>
      <c r="I2" s="1070"/>
      <c r="J2" s="1071"/>
      <c r="K2" s="1071"/>
      <c r="L2" s="1071"/>
      <c r="M2" s="63"/>
      <c r="N2" s="63"/>
      <c r="O2" s="63"/>
      <c r="P2" s="63"/>
      <c r="Q2" s="63"/>
      <c r="R2" s="63"/>
      <c r="S2" s="63"/>
      <c r="T2" s="63"/>
      <c r="U2" s="63"/>
      <c r="V2" s="63"/>
      <c r="W2" s="63"/>
      <c r="AG2" s="65"/>
    </row>
    <row r="3" spans="1:38" s="65" customFormat="1" ht="15.75">
      <c r="A3" s="1065"/>
      <c r="B3" s="1072" t="s">
        <v>83</v>
      </c>
      <c r="C3" s="1073"/>
      <c r="D3" s="1073"/>
      <c r="E3" s="1074" t="str">
        <f>'リーグ戦申込書51～70名'!E3</f>
        <v/>
      </c>
      <c r="F3" s="1075"/>
      <c r="G3" s="1075"/>
      <c r="H3" s="1075"/>
      <c r="I3" s="1075"/>
      <c r="J3" s="1075"/>
      <c r="K3" s="1075"/>
      <c r="L3" s="1075"/>
      <c r="M3" s="1075"/>
      <c r="N3" s="1075"/>
      <c r="O3" s="1077"/>
      <c r="P3" s="64"/>
      <c r="Q3" s="64"/>
      <c r="R3" s="64"/>
      <c r="S3" s="64"/>
      <c r="T3" s="64"/>
      <c r="U3" s="64"/>
      <c r="V3" s="64"/>
      <c r="W3" s="64"/>
    </row>
    <row r="4" spans="1:38" s="65" customFormat="1" ht="20.25" customHeight="1">
      <c r="A4" s="1065"/>
      <c r="B4" s="1078" t="s">
        <v>84</v>
      </c>
      <c r="C4" s="1079"/>
      <c r="D4" s="1079"/>
      <c r="E4" s="1355">
        <f>'リーグ戦申込書51～70名'!E4</f>
        <v>0</v>
      </c>
      <c r="F4" s="1356"/>
      <c r="G4" s="1356"/>
      <c r="H4" s="1356"/>
      <c r="I4" s="1356"/>
      <c r="J4" s="1356"/>
      <c r="K4" s="1356"/>
      <c r="L4" s="1356"/>
      <c r="M4" s="1356"/>
      <c r="N4" s="1356"/>
      <c r="O4" s="1357"/>
      <c r="P4" s="64"/>
      <c r="Q4" s="64"/>
      <c r="R4" s="64"/>
      <c r="S4" s="64"/>
      <c r="T4" s="64"/>
      <c r="U4" s="64"/>
      <c r="V4" s="83"/>
      <c r="X4" s="62"/>
    </row>
    <row r="5" spans="1:38" s="65" customFormat="1" ht="12" customHeight="1">
      <c r="A5" s="1065"/>
      <c r="B5" s="1055" t="s">
        <v>85</v>
      </c>
      <c r="C5" s="1055"/>
      <c r="D5" s="1055"/>
      <c r="E5" s="78"/>
      <c r="F5" s="1059">
        <f>'リーグ戦申込書51～70名'!F5:I5</f>
        <v>0</v>
      </c>
      <c r="G5" s="1059"/>
      <c r="H5" s="1059"/>
      <c r="I5" s="1058"/>
      <c r="J5" s="1057" t="s">
        <v>765</v>
      </c>
      <c r="K5" s="1058"/>
      <c r="L5" s="1003" t="s">
        <v>189</v>
      </c>
      <c r="M5" s="1004"/>
      <c r="N5" s="1005"/>
      <c r="O5" s="1057">
        <f>'リーグ戦申込書51～70名'!O5:Q5</f>
        <v>0</v>
      </c>
      <c r="P5" s="1059"/>
      <c r="Q5" s="1058"/>
      <c r="R5" s="478"/>
      <c r="S5" s="1063"/>
      <c r="T5" s="1063"/>
      <c r="U5" s="1063"/>
      <c r="V5" s="459"/>
      <c r="W5" s="21"/>
      <c r="AL5" s="64"/>
    </row>
    <row r="6" spans="1:38" s="65" customFormat="1" ht="12" customHeight="1">
      <c r="A6" s="1065"/>
      <c r="B6" s="1055" t="s">
        <v>86</v>
      </c>
      <c r="C6" s="1055"/>
      <c r="D6" s="1055"/>
      <c r="E6" s="79">
        <v>30</v>
      </c>
      <c r="F6" s="1059">
        <f>'リーグ戦申込書51～70名'!F6:I6</f>
        <v>0</v>
      </c>
      <c r="G6" s="1059"/>
      <c r="H6" s="1059"/>
      <c r="I6" s="1058"/>
      <c r="J6" s="1057">
        <f>'リーグ戦申込書51～70名'!J6:K6</f>
        <v>0</v>
      </c>
      <c r="K6" s="1058"/>
      <c r="L6" s="1003" t="s">
        <v>190</v>
      </c>
      <c r="M6" s="1004"/>
      <c r="N6" s="1005"/>
      <c r="O6" s="1057">
        <f>'リーグ戦申込書51～70名'!O6:Q6</f>
        <v>0</v>
      </c>
      <c r="P6" s="1059"/>
      <c r="Q6" s="1058"/>
      <c r="R6" s="479"/>
      <c r="S6" s="1053"/>
      <c r="T6" s="1053"/>
      <c r="U6" s="1053"/>
      <c r="V6" s="161"/>
      <c r="W6" s="62"/>
    </row>
    <row r="7" spans="1:38" s="65" customFormat="1" ht="12" customHeight="1">
      <c r="A7" s="1065"/>
      <c r="B7" s="1055" t="s">
        <v>87</v>
      </c>
      <c r="C7" s="1055"/>
      <c r="D7" s="1055"/>
      <c r="E7" s="79">
        <v>31</v>
      </c>
      <c r="F7" s="1059">
        <f>'リーグ戦申込書51～70名'!F7:I7</f>
        <v>0</v>
      </c>
      <c r="G7" s="1059"/>
      <c r="H7" s="1059"/>
      <c r="I7" s="1058"/>
      <c r="J7" s="1057">
        <f>'リーグ戦申込書51～70名'!J7:K7</f>
        <v>0</v>
      </c>
      <c r="K7" s="1058"/>
      <c r="L7" s="1060" t="s">
        <v>191</v>
      </c>
      <c r="M7" s="1062"/>
      <c r="N7" s="1061"/>
      <c r="O7" s="1057">
        <f>'リーグ戦申込書51～70名'!O7:Q7</f>
        <v>0</v>
      </c>
      <c r="P7" s="1059"/>
      <c r="Q7" s="1058"/>
      <c r="R7" s="479"/>
      <c r="S7" s="1053"/>
      <c r="T7" s="1053"/>
      <c r="U7" s="1053"/>
      <c r="V7" s="161"/>
      <c r="W7" s="62"/>
    </row>
    <row r="8" spans="1:38" s="65" customFormat="1" ht="12" customHeight="1">
      <c r="A8" s="1065"/>
      <c r="B8" s="1055" t="s">
        <v>87</v>
      </c>
      <c r="C8" s="1055"/>
      <c r="D8" s="1055"/>
      <c r="E8" s="79">
        <v>32</v>
      </c>
      <c r="F8" s="1059">
        <f>'リーグ戦申込書51～70名'!F8:I8</f>
        <v>0</v>
      </c>
      <c r="G8" s="1059"/>
      <c r="H8" s="1059"/>
      <c r="I8" s="1058"/>
      <c r="J8" s="1057">
        <f>'リーグ戦申込書51～70名'!J8:K8</f>
        <v>0</v>
      </c>
      <c r="K8" s="1058"/>
      <c r="L8" s="1003" t="s">
        <v>192</v>
      </c>
      <c r="M8" s="1004"/>
      <c r="N8" s="1005"/>
      <c r="O8" s="1057">
        <f>'リーグ戦申込書51～70名'!O8:Q8</f>
        <v>0</v>
      </c>
      <c r="P8" s="1059"/>
      <c r="Q8" s="1058"/>
      <c r="R8" s="479"/>
      <c r="S8" s="1053"/>
      <c r="T8" s="1053"/>
      <c r="U8" s="1053"/>
      <c r="V8" s="161"/>
      <c r="W8" s="62"/>
    </row>
    <row r="9" spans="1:38" s="65" customFormat="1" ht="8.25" customHeight="1">
      <c r="A9" s="1065"/>
      <c r="B9" s="66"/>
      <c r="C9" s="66"/>
      <c r="D9" s="66"/>
      <c r="E9" s="64"/>
      <c r="F9" s="64"/>
      <c r="G9" s="64"/>
      <c r="H9" s="64"/>
      <c r="I9" s="64"/>
      <c r="J9" s="64"/>
      <c r="K9" s="64"/>
      <c r="L9" s="64"/>
      <c r="M9" s="64"/>
      <c r="N9" s="64"/>
      <c r="O9" s="64"/>
      <c r="P9" s="64"/>
      <c r="Q9" s="64"/>
      <c r="R9" s="64"/>
      <c r="S9" s="64"/>
      <c r="T9" s="64"/>
      <c r="U9" s="64"/>
      <c r="V9" s="64"/>
      <c r="W9" s="64"/>
    </row>
    <row r="10" spans="1:38" s="65" customFormat="1" ht="15" customHeight="1">
      <c r="A10" s="1065"/>
      <c r="B10" s="1054" t="s">
        <v>88</v>
      </c>
      <c r="C10" s="1054"/>
      <c r="D10" s="1054"/>
      <c r="E10" s="1054"/>
      <c r="F10" s="1054"/>
      <c r="G10" s="1054"/>
      <c r="H10" s="1054"/>
      <c r="I10" s="1054"/>
      <c r="J10" s="1054"/>
      <c r="K10" s="1054"/>
      <c r="L10" s="1054"/>
      <c r="M10" s="1054"/>
      <c r="N10" s="1054"/>
      <c r="O10" s="1054"/>
      <c r="P10" s="1054"/>
      <c r="Q10" s="1054"/>
      <c r="R10" s="1054"/>
      <c r="S10" s="1054"/>
      <c r="T10" s="1054"/>
      <c r="U10" s="1054"/>
      <c r="V10" s="1054"/>
      <c r="W10" s="64"/>
    </row>
    <row r="11" spans="1:38" s="65" customFormat="1" ht="12" customHeight="1">
      <c r="A11" s="1065"/>
      <c r="B11" s="64" t="s">
        <v>193</v>
      </c>
      <c r="C11" s="64"/>
      <c r="D11" s="64"/>
      <c r="E11" s="64"/>
      <c r="F11" s="64"/>
      <c r="G11" s="64"/>
      <c r="H11" s="64"/>
      <c r="I11" s="64"/>
      <c r="J11" s="64"/>
      <c r="K11" s="64"/>
      <c r="L11" s="64"/>
      <c r="M11" s="64"/>
      <c r="N11" s="64"/>
      <c r="O11" s="64"/>
      <c r="P11" s="64"/>
      <c r="Q11" s="64"/>
      <c r="R11" s="64"/>
      <c r="S11" s="64"/>
      <c r="T11" s="64"/>
      <c r="U11" s="64"/>
      <c r="V11" s="64"/>
      <c r="W11" s="64"/>
      <c r="AG11" s="68"/>
      <c r="AI11" s="64"/>
    </row>
    <row r="12" spans="1:38" s="65" customFormat="1" ht="12" customHeight="1">
      <c r="A12" s="447" t="s">
        <v>185</v>
      </c>
      <c r="B12" s="79" t="s">
        <v>183</v>
      </c>
      <c r="C12" s="1003" t="s">
        <v>89</v>
      </c>
      <c r="D12" s="1005"/>
      <c r="E12" s="1055" t="s">
        <v>90</v>
      </c>
      <c r="F12" s="1055"/>
      <c r="G12" s="462" t="s">
        <v>91</v>
      </c>
      <c r="H12" s="1055" t="s">
        <v>92</v>
      </c>
      <c r="I12" s="1055"/>
      <c r="J12" s="1055"/>
      <c r="K12" s="1055" t="s">
        <v>301</v>
      </c>
      <c r="L12" s="1055"/>
      <c r="M12" s="1055"/>
      <c r="N12" s="1003" t="s">
        <v>765</v>
      </c>
      <c r="O12" s="1005"/>
      <c r="P12" s="1055" t="s">
        <v>93</v>
      </c>
      <c r="Q12" s="1055"/>
      <c r="R12" s="1055"/>
      <c r="S12" s="79" t="s">
        <v>94</v>
      </c>
      <c r="T12" s="1055" t="s">
        <v>95</v>
      </c>
      <c r="U12" s="1055"/>
      <c r="V12" s="1055"/>
      <c r="W12" s="64"/>
      <c r="AF12" s="71"/>
      <c r="AG12" s="68"/>
      <c r="AI12" s="64"/>
    </row>
    <row r="13" spans="1:38" s="65" customFormat="1" ht="12" customHeight="1">
      <c r="A13" s="446" t="str">
        <f>'リーグ戦申込書51～70名'!A13</f>
        <v>10</v>
      </c>
      <c r="B13" s="80">
        <v>1</v>
      </c>
      <c r="C13" s="1051" t="str">
        <f>'リーグ戦申込書51～70名'!C13:D13</f>
        <v>10</v>
      </c>
      <c r="D13" s="1052"/>
      <c r="E13" s="1186" t="str">
        <f>'リーグ戦申込書51～70名'!E13:F13</f>
        <v/>
      </c>
      <c r="F13" s="1187"/>
      <c r="G13" s="461" t="str">
        <f>'リーグ戦申込書51～70名'!G13</f>
        <v/>
      </c>
      <c r="H13" s="1006" t="str">
        <f>'リーグ戦申込書51～70名'!H13:J13</f>
        <v/>
      </c>
      <c r="I13" s="1007"/>
      <c r="J13" s="1008"/>
      <c r="K13" s="1006" t="str">
        <f>'リーグ戦申込書51～70名'!K13:M13</f>
        <v/>
      </c>
      <c r="L13" s="1007"/>
      <c r="M13" s="1008"/>
      <c r="N13" s="1074" t="str">
        <f>'リーグ戦申込書51～70名'!N13:O13</f>
        <v/>
      </c>
      <c r="O13" s="1077"/>
      <c r="P13" s="1188" t="str">
        <f>'リーグ戦申込書51～70名'!P13:R13</f>
        <v/>
      </c>
      <c r="Q13" s="1189"/>
      <c r="R13" s="1190"/>
      <c r="S13" s="316" t="str">
        <f>'リーグ戦申込書51～70名'!S13</f>
        <v/>
      </c>
      <c r="T13" s="1152" t="str">
        <f>'リーグ戦申込書51～70名'!T13:V13</f>
        <v>・</v>
      </c>
      <c r="U13" s="1153"/>
      <c r="V13" s="1154"/>
      <c r="W13" s="62"/>
      <c r="AF13" s="67"/>
      <c r="AG13" s="68"/>
      <c r="AI13" s="64"/>
    </row>
    <row r="14" spans="1:38" s="65" customFormat="1" ht="12" customHeight="1">
      <c r="A14" s="446" t="str">
        <f>'リーグ戦申込書51～70名'!A14</f>
        <v>09</v>
      </c>
      <c r="B14" s="81">
        <v>2</v>
      </c>
      <c r="C14" s="1033" t="str">
        <f>'リーグ戦申込書51～70名'!C14:D14</f>
        <v/>
      </c>
      <c r="D14" s="1034"/>
      <c r="E14" s="1017" t="str">
        <f>'リーグ戦申込書51～70名'!E14:F14</f>
        <v/>
      </c>
      <c r="F14" s="1019"/>
      <c r="G14" s="463" t="str">
        <f>'リーグ戦申込書51～70名'!G14</f>
        <v/>
      </c>
      <c r="H14" s="1017" t="str">
        <f>'リーグ戦申込書51～70名'!H14:J14</f>
        <v/>
      </c>
      <c r="I14" s="1018"/>
      <c r="J14" s="1019"/>
      <c r="K14" s="1017" t="str">
        <f>'リーグ戦申込書51～70名'!K14:M14</f>
        <v/>
      </c>
      <c r="L14" s="1018"/>
      <c r="M14" s="1019"/>
      <c r="N14" s="1204" t="str">
        <f>'リーグ戦申込書51～70名'!N14:O14</f>
        <v/>
      </c>
      <c r="O14" s="1205"/>
      <c r="P14" s="1022" t="str">
        <f>'リーグ戦申込書51～70名'!P14:R14</f>
        <v/>
      </c>
      <c r="Q14" s="1023"/>
      <c r="R14" s="1024"/>
      <c r="S14" s="317" t="str">
        <f>'リーグ戦申込書51～70名'!S14</f>
        <v/>
      </c>
      <c r="T14" s="1025" t="str">
        <f>'リーグ戦申込書51～70名'!T14:V14</f>
        <v>・</v>
      </c>
      <c r="U14" s="1026"/>
      <c r="V14" s="1027"/>
      <c r="W14" s="21"/>
      <c r="AF14" s="67"/>
      <c r="AG14" s="68"/>
      <c r="AI14" s="64"/>
    </row>
    <row r="15" spans="1:38" s="65" customFormat="1" ht="12" customHeight="1">
      <c r="A15" s="446" t="str">
        <f>'リーグ戦申込書51～70名'!A15</f>
        <v>20</v>
      </c>
      <c r="B15" s="81">
        <v>3</v>
      </c>
      <c r="C15" s="1033" t="str">
        <f>'リーグ戦申込書51～70名'!C15:D15</f>
        <v/>
      </c>
      <c r="D15" s="1034"/>
      <c r="E15" s="1017" t="str">
        <f>'リーグ戦申込書51～70名'!E15:F15</f>
        <v/>
      </c>
      <c r="F15" s="1019"/>
      <c r="G15" s="463" t="str">
        <f>'リーグ戦申込書51～70名'!G15</f>
        <v/>
      </c>
      <c r="H15" s="1017" t="str">
        <f>'リーグ戦申込書51～70名'!H15:J15</f>
        <v/>
      </c>
      <c r="I15" s="1018"/>
      <c r="J15" s="1019"/>
      <c r="K15" s="1017" t="str">
        <f>'リーグ戦申込書51～70名'!K15:M15</f>
        <v/>
      </c>
      <c r="L15" s="1018"/>
      <c r="M15" s="1019"/>
      <c r="N15" s="1204" t="str">
        <f>'リーグ戦申込書51～70名'!N15:O15</f>
        <v/>
      </c>
      <c r="O15" s="1205"/>
      <c r="P15" s="1022" t="str">
        <f>'リーグ戦申込書51～70名'!P15:R15</f>
        <v/>
      </c>
      <c r="Q15" s="1023"/>
      <c r="R15" s="1024"/>
      <c r="S15" s="317" t="str">
        <f>'リーグ戦申込書51～70名'!S15</f>
        <v/>
      </c>
      <c r="T15" s="1025" t="str">
        <f>'リーグ戦申込書51～70名'!T15:V15</f>
        <v>・</v>
      </c>
      <c r="U15" s="1026"/>
      <c r="V15" s="1027"/>
      <c r="W15" s="64"/>
      <c r="AF15" s="67"/>
      <c r="AG15" s="69"/>
    </row>
    <row r="16" spans="1:38" s="65" customFormat="1" ht="12" customHeight="1">
      <c r="A16" s="446" t="str">
        <f>'リーグ戦申込書51～70名'!A16</f>
        <v>04</v>
      </c>
      <c r="B16" s="81">
        <v>4</v>
      </c>
      <c r="C16" s="1033" t="str">
        <f>'リーグ戦申込書51～70名'!C16:D16</f>
        <v/>
      </c>
      <c r="D16" s="1034"/>
      <c r="E16" s="1017" t="str">
        <f>'リーグ戦申込書51～70名'!E16:F16</f>
        <v/>
      </c>
      <c r="F16" s="1019"/>
      <c r="G16" s="463" t="str">
        <f>'リーグ戦申込書51～70名'!G16</f>
        <v/>
      </c>
      <c r="H16" s="1017" t="str">
        <f>'リーグ戦申込書51～70名'!H16:J16</f>
        <v/>
      </c>
      <c r="I16" s="1018"/>
      <c r="J16" s="1019"/>
      <c r="K16" s="1017" t="str">
        <f>'リーグ戦申込書51～70名'!K16:M16</f>
        <v/>
      </c>
      <c r="L16" s="1018"/>
      <c r="M16" s="1019"/>
      <c r="N16" s="1204" t="str">
        <f>'リーグ戦申込書51～70名'!N16:O16</f>
        <v/>
      </c>
      <c r="O16" s="1205"/>
      <c r="P16" s="1022" t="str">
        <f>'リーグ戦申込書51～70名'!P16:R16</f>
        <v/>
      </c>
      <c r="Q16" s="1023"/>
      <c r="R16" s="1024"/>
      <c r="S16" s="317" t="str">
        <f>'リーグ戦申込書51～70名'!S16</f>
        <v/>
      </c>
      <c r="T16" s="1025" t="str">
        <f>'リーグ戦申込書51～70名'!T16:V16</f>
        <v>・</v>
      </c>
      <c r="U16" s="1026"/>
      <c r="V16" s="1027"/>
      <c r="W16" s="64"/>
      <c r="AF16" s="67"/>
    </row>
    <row r="17" spans="1:32" s="65" customFormat="1" ht="12" customHeight="1">
      <c r="A17" s="446" t="str">
        <f>'リーグ戦申込書51～70名'!A17</f>
        <v>12</v>
      </c>
      <c r="B17" s="81">
        <v>5</v>
      </c>
      <c r="C17" s="1033" t="str">
        <f>'リーグ戦申込書51～70名'!C17:D17</f>
        <v/>
      </c>
      <c r="D17" s="1034"/>
      <c r="E17" s="1017" t="str">
        <f>'リーグ戦申込書51～70名'!E17:F17</f>
        <v/>
      </c>
      <c r="F17" s="1019"/>
      <c r="G17" s="463" t="str">
        <f>'リーグ戦申込書51～70名'!G17</f>
        <v/>
      </c>
      <c r="H17" s="1017" t="str">
        <f>'リーグ戦申込書51～70名'!H17:J17</f>
        <v/>
      </c>
      <c r="I17" s="1018"/>
      <c r="J17" s="1019"/>
      <c r="K17" s="1017" t="str">
        <f>'リーグ戦申込書51～70名'!K17:M17</f>
        <v/>
      </c>
      <c r="L17" s="1018"/>
      <c r="M17" s="1019"/>
      <c r="N17" s="1204" t="str">
        <f>'リーグ戦申込書51～70名'!N17:O17</f>
        <v/>
      </c>
      <c r="O17" s="1205"/>
      <c r="P17" s="1022" t="str">
        <f>'リーグ戦申込書51～70名'!P17:R17</f>
        <v/>
      </c>
      <c r="Q17" s="1023"/>
      <c r="R17" s="1024"/>
      <c r="S17" s="317" t="str">
        <f>'リーグ戦申込書51～70名'!S17</f>
        <v/>
      </c>
      <c r="T17" s="1025" t="str">
        <f>'リーグ戦申込書51～70名'!T17:V17</f>
        <v>・</v>
      </c>
      <c r="U17" s="1026"/>
      <c r="V17" s="1027"/>
      <c r="W17" s="64"/>
      <c r="AF17" s="67"/>
    </row>
    <row r="18" spans="1:32" s="65" customFormat="1" ht="12" customHeight="1">
      <c r="A18" s="446" t="str">
        <f>'リーグ戦申込書51～70名'!A18</f>
        <v>16</v>
      </c>
      <c r="B18" s="81">
        <v>6</v>
      </c>
      <c r="C18" s="1033" t="str">
        <f>'リーグ戦申込書51～70名'!C18:D18</f>
        <v/>
      </c>
      <c r="D18" s="1034"/>
      <c r="E18" s="1017" t="str">
        <f>'リーグ戦申込書51～70名'!E18:F18</f>
        <v/>
      </c>
      <c r="F18" s="1019"/>
      <c r="G18" s="463" t="str">
        <f>'リーグ戦申込書51～70名'!G18</f>
        <v/>
      </c>
      <c r="H18" s="1017" t="str">
        <f>'リーグ戦申込書51～70名'!H18:J18</f>
        <v/>
      </c>
      <c r="I18" s="1018"/>
      <c r="J18" s="1019"/>
      <c r="K18" s="1017" t="str">
        <f>'リーグ戦申込書51～70名'!K18:M18</f>
        <v/>
      </c>
      <c r="L18" s="1018"/>
      <c r="M18" s="1019"/>
      <c r="N18" s="1204" t="str">
        <f>'リーグ戦申込書51～70名'!N18:O18</f>
        <v/>
      </c>
      <c r="O18" s="1205"/>
      <c r="P18" s="1022" t="str">
        <f>'リーグ戦申込書51～70名'!P18:R18</f>
        <v/>
      </c>
      <c r="Q18" s="1023"/>
      <c r="R18" s="1024"/>
      <c r="S18" s="317" t="str">
        <f>'リーグ戦申込書51～70名'!S18</f>
        <v/>
      </c>
      <c r="T18" s="1025" t="str">
        <f>'リーグ戦申込書51～70名'!T18:V18</f>
        <v>・</v>
      </c>
      <c r="U18" s="1026"/>
      <c r="V18" s="1027"/>
      <c r="W18" s="64"/>
      <c r="AF18" s="67"/>
    </row>
    <row r="19" spans="1:32" s="65" customFormat="1" ht="12" customHeight="1">
      <c r="A19" s="446" t="str">
        <f>'リーグ戦申込書51～70名'!A19</f>
        <v>08</v>
      </c>
      <c r="B19" s="81">
        <v>7</v>
      </c>
      <c r="C19" s="1033" t="str">
        <f>'リーグ戦申込書51～70名'!C19:D19</f>
        <v/>
      </c>
      <c r="D19" s="1034"/>
      <c r="E19" s="1017" t="str">
        <f>'リーグ戦申込書51～70名'!E19:F19</f>
        <v/>
      </c>
      <c r="F19" s="1019"/>
      <c r="G19" s="463" t="str">
        <f>'リーグ戦申込書51～70名'!G19</f>
        <v/>
      </c>
      <c r="H19" s="1017" t="str">
        <f>'リーグ戦申込書51～70名'!H19:J19</f>
        <v/>
      </c>
      <c r="I19" s="1018"/>
      <c r="J19" s="1019"/>
      <c r="K19" s="1017" t="str">
        <f>'リーグ戦申込書51～70名'!K19:M19</f>
        <v/>
      </c>
      <c r="L19" s="1018"/>
      <c r="M19" s="1019"/>
      <c r="N19" s="1204" t="str">
        <f>'リーグ戦申込書51～70名'!N19:O19</f>
        <v/>
      </c>
      <c r="O19" s="1205"/>
      <c r="P19" s="1022" t="str">
        <f>'リーグ戦申込書51～70名'!P19:R19</f>
        <v/>
      </c>
      <c r="Q19" s="1023"/>
      <c r="R19" s="1024"/>
      <c r="S19" s="317" t="str">
        <f>'リーグ戦申込書51～70名'!S19</f>
        <v/>
      </c>
      <c r="T19" s="1025" t="str">
        <f>'リーグ戦申込書51～70名'!T19:V19</f>
        <v>・</v>
      </c>
      <c r="U19" s="1026"/>
      <c r="V19" s="1027"/>
      <c r="W19" s="64"/>
      <c r="AF19" s="67"/>
    </row>
    <row r="20" spans="1:32" s="65" customFormat="1" ht="12" customHeight="1">
      <c r="A20" s="446" t="str">
        <f>'リーグ戦申込書51～70名'!A20</f>
        <v>02</v>
      </c>
      <c r="B20" s="81">
        <v>8</v>
      </c>
      <c r="C20" s="1033" t="str">
        <f>'リーグ戦申込書51～70名'!C20:D20</f>
        <v/>
      </c>
      <c r="D20" s="1034"/>
      <c r="E20" s="1017" t="str">
        <f>'リーグ戦申込書51～70名'!E20:F20</f>
        <v/>
      </c>
      <c r="F20" s="1019"/>
      <c r="G20" s="463" t="str">
        <f>'リーグ戦申込書51～70名'!G20</f>
        <v/>
      </c>
      <c r="H20" s="1017" t="str">
        <f>'リーグ戦申込書51～70名'!H20:J20</f>
        <v/>
      </c>
      <c r="I20" s="1018"/>
      <c r="J20" s="1019"/>
      <c r="K20" s="1017" t="str">
        <f>'リーグ戦申込書51～70名'!K20:M20</f>
        <v/>
      </c>
      <c r="L20" s="1018"/>
      <c r="M20" s="1019"/>
      <c r="N20" s="1204" t="str">
        <f>'リーグ戦申込書51～70名'!N20:O20</f>
        <v/>
      </c>
      <c r="O20" s="1205"/>
      <c r="P20" s="1022" t="str">
        <f>'リーグ戦申込書51～70名'!P20:R20</f>
        <v/>
      </c>
      <c r="Q20" s="1023"/>
      <c r="R20" s="1024"/>
      <c r="S20" s="317" t="str">
        <f>'リーグ戦申込書51～70名'!S20</f>
        <v/>
      </c>
      <c r="T20" s="1025" t="str">
        <f>'リーグ戦申込書51～70名'!T20:V20</f>
        <v>・</v>
      </c>
      <c r="U20" s="1026"/>
      <c r="V20" s="1027"/>
      <c r="W20" s="64"/>
      <c r="AF20" s="67"/>
    </row>
    <row r="21" spans="1:32" s="65" customFormat="1" ht="12" customHeight="1">
      <c r="A21" s="446" t="str">
        <f>'リーグ戦申込書51～70名'!A21</f>
        <v>14</v>
      </c>
      <c r="B21" s="81">
        <v>9</v>
      </c>
      <c r="C21" s="1033" t="str">
        <f>'リーグ戦申込書51～70名'!C21:D21</f>
        <v/>
      </c>
      <c r="D21" s="1034"/>
      <c r="E21" s="1017" t="str">
        <f>'リーグ戦申込書51～70名'!E21:F21</f>
        <v/>
      </c>
      <c r="F21" s="1019"/>
      <c r="G21" s="463" t="str">
        <f>'リーグ戦申込書51～70名'!G21</f>
        <v/>
      </c>
      <c r="H21" s="1017" t="str">
        <f>'リーグ戦申込書51～70名'!H21:J21</f>
        <v/>
      </c>
      <c r="I21" s="1018"/>
      <c r="J21" s="1019"/>
      <c r="K21" s="1017" t="str">
        <f>'リーグ戦申込書51～70名'!K21:M21</f>
        <v/>
      </c>
      <c r="L21" s="1018"/>
      <c r="M21" s="1019"/>
      <c r="N21" s="1204" t="str">
        <f>'リーグ戦申込書51～70名'!N21:O21</f>
        <v/>
      </c>
      <c r="O21" s="1205"/>
      <c r="P21" s="1022" t="str">
        <f>'リーグ戦申込書51～70名'!P21:R21</f>
        <v/>
      </c>
      <c r="Q21" s="1023"/>
      <c r="R21" s="1024"/>
      <c r="S21" s="317" t="str">
        <f>'リーグ戦申込書51～70名'!S21</f>
        <v/>
      </c>
      <c r="T21" s="1025" t="str">
        <f>'リーグ戦申込書51～70名'!T21:V21</f>
        <v>・</v>
      </c>
      <c r="U21" s="1026"/>
      <c r="V21" s="1027"/>
      <c r="W21" s="62"/>
      <c r="AF21" s="67"/>
    </row>
    <row r="22" spans="1:32" s="65" customFormat="1" ht="12" customHeight="1">
      <c r="A22" s="446" t="str">
        <f>'リーグ戦申込書51～70名'!A22</f>
        <v>13</v>
      </c>
      <c r="B22" s="81">
        <v>10</v>
      </c>
      <c r="C22" s="1033" t="str">
        <f>'リーグ戦申込書51～70名'!C22:D22</f>
        <v/>
      </c>
      <c r="D22" s="1034"/>
      <c r="E22" s="1017" t="str">
        <f>'リーグ戦申込書51～70名'!E22:F22</f>
        <v/>
      </c>
      <c r="F22" s="1019"/>
      <c r="G22" s="463" t="str">
        <f>'リーグ戦申込書51～70名'!G22</f>
        <v/>
      </c>
      <c r="H22" s="1017" t="str">
        <f>'リーグ戦申込書51～70名'!H22:J22</f>
        <v/>
      </c>
      <c r="I22" s="1018"/>
      <c r="J22" s="1019"/>
      <c r="K22" s="1017" t="str">
        <f>'リーグ戦申込書51～70名'!K22:M22</f>
        <v/>
      </c>
      <c r="L22" s="1018"/>
      <c r="M22" s="1019"/>
      <c r="N22" s="1204" t="str">
        <f>'リーグ戦申込書51～70名'!N22:O22</f>
        <v/>
      </c>
      <c r="O22" s="1205"/>
      <c r="P22" s="1022" t="str">
        <f>'リーグ戦申込書51～70名'!P22:R22</f>
        <v/>
      </c>
      <c r="Q22" s="1023"/>
      <c r="R22" s="1024"/>
      <c r="S22" s="317" t="str">
        <f>'リーグ戦申込書51～70名'!S22</f>
        <v/>
      </c>
      <c r="T22" s="1025" t="str">
        <f>'リーグ戦申込書51～70名'!T22:V22</f>
        <v>・</v>
      </c>
      <c r="U22" s="1026"/>
      <c r="V22" s="1027"/>
      <c r="W22" s="62"/>
      <c r="AF22" s="67"/>
    </row>
    <row r="23" spans="1:32" s="65" customFormat="1" ht="12" customHeight="1">
      <c r="A23" s="446" t="str">
        <f>'リーグ戦申込書51～70名'!A23</f>
        <v>25</v>
      </c>
      <c r="B23" s="81">
        <v>11</v>
      </c>
      <c r="C23" s="1033" t="str">
        <f>'リーグ戦申込書51～70名'!C23:D23</f>
        <v/>
      </c>
      <c r="D23" s="1034"/>
      <c r="E23" s="1017" t="str">
        <f>'リーグ戦申込書51～70名'!E23:F23</f>
        <v/>
      </c>
      <c r="F23" s="1019"/>
      <c r="G23" s="463" t="str">
        <f>'リーグ戦申込書51～70名'!G23</f>
        <v/>
      </c>
      <c r="H23" s="1017" t="str">
        <f>'リーグ戦申込書51～70名'!H23:J23</f>
        <v/>
      </c>
      <c r="I23" s="1018"/>
      <c r="J23" s="1019"/>
      <c r="K23" s="1017" t="str">
        <f>'リーグ戦申込書51～70名'!K23:M23</f>
        <v/>
      </c>
      <c r="L23" s="1018"/>
      <c r="M23" s="1019"/>
      <c r="N23" s="1204" t="str">
        <f>'リーグ戦申込書51～70名'!N23:O23</f>
        <v/>
      </c>
      <c r="O23" s="1205"/>
      <c r="P23" s="1022" t="str">
        <f>'リーグ戦申込書51～70名'!P23:R23</f>
        <v/>
      </c>
      <c r="Q23" s="1023"/>
      <c r="R23" s="1024"/>
      <c r="S23" s="317" t="str">
        <f>'リーグ戦申込書51～70名'!S23</f>
        <v/>
      </c>
      <c r="T23" s="1025" t="str">
        <f>'リーグ戦申込書51～70名'!T23:V23</f>
        <v>・</v>
      </c>
      <c r="U23" s="1026"/>
      <c r="V23" s="1027"/>
      <c r="W23" s="62"/>
      <c r="AF23" s="67"/>
    </row>
    <row r="24" spans="1:32" s="65" customFormat="1" ht="12" customHeight="1">
      <c r="A24" s="446" t="str">
        <f>'リーグ戦申込書51～70名'!A24</f>
        <v>03</v>
      </c>
      <c r="B24" s="81">
        <v>12</v>
      </c>
      <c r="C24" s="1033" t="str">
        <f>'リーグ戦申込書51～70名'!C24:D24</f>
        <v/>
      </c>
      <c r="D24" s="1034"/>
      <c r="E24" s="1017" t="str">
        <f>'リーグ戦申込書51～70名'!E24:F24</f>
        <v/>
      </c>
      <c r="F24" s="1019"/>
      <c r="G24" s="463" t="str">
        <f>'リーグ戦申込書51～70名'!G24</f>
        <v/>
      </c>
      <c r="H24" s="1017" t="str">
        <f>'リーグ戦申込書51～70名'!H24:J24</f>
        <v/>
      </c>
      <c r="I24" s="1018"/>
      <c r="J24" s="1019"/>
      <c r="K24" s="1017" t="str">
        <f>'リーグ戦申込書51～70名'!K24:M24</f>
        <v/>
      </c>
      <c r="L24" s="1018"/>
      <c r="M24" s="1019"/>
      <c r="N24" s="1204" t="str">
        <f>'リーグ戦申込書51～70名'!N24:O24</f>
        <v/>
      </c>
      <c r="O24" s="1205"/>
      <c r="P24" s="1022" t="str">
        <f>'リーグ戦申込書51～70名'!P24:R24</f>
        <v/>
      </c>
      <c r="Q24" s="1023"/>
      <c r="R24" s="1024"/>
      <c r="S24" s="317" t="str">
        <f>'リーグ戦申込書51～70名'!S24</f>
        <v/>
      </c>
      <c r="T24" s="1025" t="str">
        <f>'リーグ戦申込書51～70名'!T24:V24</f>
        <v>・</v>
      </c>
      <c r="U24" s="1026"/>
      <c r="V24" s="1027"/>
      <c r="W24" s="62"/>
      <c r="AF24" s="67"/>
    </row>
    <row r="25" spans="1:32" s="65" customFormat="1" ht="12" customHeight="1">
      <c r="A25" s="446" t="str">
        <f>'リーグ戦申込書51～70名'!A25</f>
        <v>07</v>
      </c>
      <c r="B25" s="81">
        <v>13</v>
      </c>
      <c r="C25" s="1033" t="str">
        <f>'リーグ戦申込書51～70名'!C25:D25</f>
        <v/>
      </c>
      <c r="D25" s="1034"/>
      <c r="E25" s="1017" t="str">
        <f>'リーグ戦申込書51～70名'!E25:F25</f>
        <v/>
      </c>
      <c r="F25" s="1019"/>
      <c r="G25" s="463" t="str">
        <f>'リーグ戦申込書51～70名'!G25</f>
        <v/>
      </c>
      <c r="H25" s="1017" t="str">
        <f>'リーグ戦申込書51～70名'!H25:J25</f>
        <v/>
      </c>
      <c r="I25" s="1018"/>
      <c r="J25" s="1019"/>
      <c r="K25" s="1017" t="str">
        <f>'リーグ戦申込書51～70名'!K25:M25</f>
        <v/>
      </c>
      <c r="L25" s="1018"/>
      <c r="M25" s="1019"/>
      <c r="N25" s="1204" t="str">
        <f>'リーグ戦申込書51～70名'!N25:O25</f>
        <v/>
      </c>
      <c r="O25" s="1205"/>
      <c r="P25" s="1022" t="str">
        <f>'リーグ戦申込書51～70名'!P25:R25</f>
        <v/>
      </c>
      <c r="Q25" s="1023"/>
      <c r="R25" s="1024"/>
      <c r="S25" s="317" t="str">
        <f>'リーグ戦申込書51～70名'!S25</f>
        <v/>
      </c>
      <c r="T25" s="1025" t="str">
        <f>'リーグ戦申込書51～70名'!T25:V25</f>
        <v>・</v>
      </c>
      <c r="U25" s="1026"/>
      <c r="V25" s="1027"/>
      <c r="W25" s="62"/>
      <c r="AF25" s="67"/>
    </row>
    <row r="26" spans="1:32" s="65" customFormat="1" ht="12" customHeight="1">
      <c r="A26" s="446" t="str">
        <f>'リーグ戦申込書51～70名'!A26</f>
        <v>28</v>
      </c>
      <c r="B26" s="81">
        <v>14</v>
      </c>
      <c r="C26" s="1033" t="str">
        <f>'リーグ戦申込書51～70名'!C26:D26</f>
        <v/>
      </c>
      <c r="D26" s="1034"/>
      <c r="E26" s="1017" t="str">
        <f>'リーグ戦申込書51～70名'!E26:F26</f>
        <v/>
      </c>
      <c r="F26" s="1019"/>
      <c r="G26" s="464" t="str">
        <f>'リーグ戦申込書51～70名'!G26</f>
        <v/>
      </c>
      <c r="H26" s="1017" t="str">
        <f>'リーグ戦申込書51～70名'!H26:J26</f>
        <v/>
      </c>
      <c r="I26" s="1018"/>
      <c r="J26" s="1019"/>
      <c r="K26" s="1017" t="str">
        <f>'リーグ戦申込書51～70名'!K26:M26</f>
        <v/>
      </c>
      <c r="L26" s="1018"/>
      <c r="M26" s="1019"/>
      <c r="N26" s="1204" t="str">
        <f>'リーグ戦申込書51～70名'!N26:O26</f>
        <v/>
      </c>
      <c r="O26" s="1205"/>
      <c r="P26" s="1022" t="str">
        <f>'リーグ戦申込書51～70名'!P26:R26</f>
        <v/>
      </c>
      <c r="Q26" s="1023"/>
      <c r="R26" s="1024"/>
      <c r="S26" s="317" t="str">
        <f>'リーグ戦申込書51～70名'!S26</f>
        <v/>
      </c>
      <c r="T26" s="1025" t="str">
        <f>'リーグ戦申込書51～70名'!T26:V26</f>
        <v>・</v>
      </c>
      <c r="U26" s="1026"/>
      <c r="V26" s="1027"/>
      <c r="W26" s="62"/>
      <c r="AF26" s="67"/>
    </row>
    <row r="27" spans="1:32" s="65" customFormat="1" ht="12" customHeight="1">
      <c r="A27" s="446" t="str">
        <f>'リーグ戦申込書51～70名'!A27</f>
        <v>18</v>
      </c>
      <c r="B27" s="81">
        <v>15</v>
      </c>
      <c r="C27" s="1033" t="str">
        <f>'リーグ戦申込書51～70名'!C27:D27</f>
        <v/>
      </c>
      <c r="D27" s="1034"/>
      <c r="E27" s="1017" t="str">
        <f>'リーグ戦申込書51～70名'!E27:F27</f>
        <v/>
      </c>
      <c r="F27" s="1019"/>
      <c r="G27" s="463" t="str">
        <f>'リーグ戦申込書51～70名'!G27</f>
        <v/>
      </c>
      <c r="H27" s="1017" t="str">
        <f>'リーグ戦申込書51～70名'!H27:J27</f>
        <v/>
      </c>
      <c r="I27" s="1018"/>
      <c r="J27" s="1019"/>
      <c r="K27" s="1017" t="str">
        <f>'リーグ戦申込書51～70名'!K27:M27</f>
        <v/>
      </c>
      <c r="L27" s="1018"/>
      <c r="M27" s="1019"/>
      <c r="N27" s="1204" t="str">
        <f>'リーグ戦申込書51～70名'!N27:O27</f>
        <v/>
      </c>
      <c r="O27" s="1205"/>
      <c r="P27" s="1022" t="str">
        <f>'リーグ戦申込書51～70名'!P27:R27</f>
        <v/>
      </c>
      <c r="Q27" s="1023"/>
      <c r="R27" s="1024"/>
      <c r="S27" s="317" t="str">
        <f>'リーグ戦申込書51～70名'!S27</f>
        <v/>
      </c>
      <c r="T27" s="1025" t="str">
        <f>'リーグ戦申込書51～70名'!T27:V27</f>
        <v>・</v>
      </c>
      <c r="U27" s="1026"/>
      <c r="V27" s="1027"/>
      <c r="W27" s="62"/>
      <c r="AF27" s="67"/>
    </row>
    <row r="28" spans="1:32" s="65" customFormat="1" ht="12" customHeight="1">
      <c r="A28" s="446" t="str">
        <f>'リーグ戦申込書51～70名'!A28</f>
        <v>27</v>
      </c>
      <c r="B28" s="81">
        <v>16</v>
      </c>
      <c r="C28" s="1033" t="str">
        <f>'リーグ戦申込書51～70名'!C28:D28</f>
        <v/>
      </c>
      <c r="D28" s="1034"/>
      <c r="E28" s="1017" t="str">
        <f>'リーグ戦申込書51～70名'!E28:F28</f>
        <v/>
      </c>
      <c r="F28" s="1019"/>
      <c r="G28" s="463" t="str">
        <f>'リーグ戦申込書51～70名'!G28</f>
        <v/>
      </c>
      <c r="H28" s="1017" t="str">
        <f>'リーグ戦申込書51～70名'!H28:J28</f>
        <v/>
      </c>
      <c r="I28" s="1018"/>
      <c r="J28" s="1019"/>
      <c r="K28" s="1017" t="str">
        <f>'リーグ戦申込書51～70名'!K28:M28</f>
        <v/>
      </c>
      <c r="L28" s="1018"/>
      <c r="M28" s="1019"/>
      <c r="N28" s="1204" t="str">
        <f>'リーグ戦申込書51～70名'!N28:O28</f>
        <v/>
      </c>
      <c r="O28" s="1205"/>
      <c r="P28" s="1022" t="str">
        <f>'リーグ戦申込書51～70名'!P28:R28</f>
        <v/>
      </c>
      <c r="Q28" s="1023"/>
      <c r="R28" s="1024"/>
      <c r="S28" s="317" t="str">
        <f>'リーグ戦申込書51～70名'!S28</f>
        <v/>
      </c>
      <c r="T28" s="1025" t="str">
        <f>'リーグ戦申込書51～70名'!T28:V28</f>
        <v>・</v>
      </c>
      <c r="U28" s="1026"/>
      <c r="V28" s="1027"/>
      <c r="W28" s="62"/>
      <c r="AF28" s="67"/>
    </row>
    <row r="29" spans="1:32" s="65" customFormat="1" ht="12" customHeight="1">
      <c r="A29" s="446" t="str">
        <f>'リーグ戦申込書51～70名'!A29</f>
        <v>06</v>
      </c>
      <c r="B29" s="81">
        <v>17</v>
      </c>
      <c r="C29" s="1033" t="str">
        <f>'リーグ戦申込書51～70名'!C29:D29</f>
        <v/>
      </c>
      <c r="D29" s="1034"/>
      <c r="E29" s="1017" t="str">
        <f>'リーグ戦申込書51～70名'!E29:F29</f>
        <v/>
      </c>
      <c r="F29" s="1019"/>
      <c r="G29" s="463" t="str">
        <f>'リーグ戦申込書51～70名'!G29</f>
        <v/>
      </c>
      <c r="H29" s="1017" t="str">
        <f>'リーグ戦申込書51～70名'!H29:J29</f>
        <v/>
      </c>
      <c r="I29" s="1018"/>
      <c r="J29" s="1019"/>
      <c r="K29" s="1017" t="str">
        <f>'リーグ戦申込書51～70名'!K29:M29</f>
        <v/>
      </c>
      <c r="L29" s="1018"/>
      <c r="M29" s="1019"/>
      <c r="N29" s="1204" t="str">
        <f>'リーグ戦申込書51～70名'!N29:O29</f>
        <v/>
      </c>
      <c r="O29" s="1205"/>
      <c r="P29" s="1022" t="str">
        <f>'リーグ戦申込書51～70名'!P29:R29</f>
        <v/>
      </c>
      <c r="Q29" s="1023"/>
      <c r="R29" s="1024"/>
      <c r="S29" s="317" t="str">
        <f>'リーグ戦申込書51～70名'!S29</f>
        <v/>
      </c>
      <c r="T29" s="1025" t="str">
        <f>'リーグ戦申込書51～70名'!T29:V29</f>
        <v>・</v>
      </c>
      <c r="U29" s="1026"/>
      <c r="V29" s="1027"/>
      <c r="W29" s="62"/>
      <c r="AF29" s="67"/>
    </row>
    <row r="30" spans="1:32" s="65" customFormat="1" ht="12" customHeight="1">
      <c r="A30" s="446" t="str">
        <f>'リーグ戦申込書51～70名'!A30</f>
        <v>24</v>
      </c>
      <c r="B30" s="81">
        <v>18</v>
      </c>
      <c r="C30" s="1033" t="str">
        <f>'リーグ戦申込書51～70名'!C30:D30</f>
        <v/>
      </c>
      <c r="D30" s="1034"/>
      <c r="E30" s="1017" t="str">
        <f>'リーグ戦申込書51～70名'!E30:F30</f>
        <v/>
      </c>
      <c r="F30" s="1019"/>
      <c r="G30" s="463" t="str">
        <f>'リーグ戦申込書51～70名'!G30</f>
        <v/>
      </c>
      <c r="H30" s="1017" t="str">
        <f>'リーグ戦申込書51～70名'!H30:J30</f>
        <v/>
      </c>
      <c r="I30" s="1018"/>
      <c r="J30" s="1019"/>
      <c r="K30" s="1017" t="str">
        <f>'リーグ戦申込書51～70名'!K30:M30</f>
        <v/>
      </c>
      <c r="L30" s="1018"/>
      <c r="M30" s="1019"/>
      <c r="N30" s="1204" t="str">
        <f>'リーグ戦申込書51～70名'!N30:O30</f>
        <v/>
      </c>
      <c r="O30" s="1205"/>
      <c r="P30" s="1022" t="str">
        <f>'リーグ戦申込書51～70名'!P30:R30</f>
        <v/>
      </c>
      <c r="Q30" s="1023"/>
      <c r="R30" s="1024"/>
      <c r="S30" s="317" t="str">
        <f>'リーグ戦申込書51～70名'!S30</f>
        <v/>
      </c>
      <c r="T30" s="1025" t="str">
        <f>'リーグ戦申込書51～70名'!T30:V30</f>
        <v>・</v>
      </c>
      <c r="U30" s="1026"/>
      <c r="V30" s="1027"/>
      <c r="W30" s="62"/>
      <c r="AF30" s="67"/>
    </row>
    <row r="31" spans="1:32" s="65" customFormat="1" ht="12" customHeight="1">
      <c r="A31" s="446" t="str">
        <f>'リーグ戦申込書51～70名'!A31</f>
        <v>23</v>
      </c>
      <c r="B31" s="81">
        <v>19</v>
      </c>
      <c r="C31" s="1033" t="str">
        <f>'リーグ戦申込書51～70名'!C31:D31</f>
        <v/>
      </c>
      <c r="D31" s="1034"/>
      <c r="E31" s="1017" t="str">
        <f>'リーグ戦申込書51～70名'!E31:F31</f>
        <v/>
      </c>
      <c r="F31" s="1019"/>
      <c r="G31" s="463" t="str">
        <f>'リーグ戦申込書51～70名'!G31</f>
        <v/>
      </c>
      <c r="H31" s="1017" t="str">
        <f>'リーグ戦申込書51～70名'!H31:J31</f>
        <v/>
      </c>
      <c r="I31" s="1018"/>
      <c r="J31" s="1019"/>
      <c r="K31" s="1017" t="str">
        <f>'リーグ戦申込書51～70名'!K31:M31</f>
        <v/>
      </c>
      <c r="L31" s="1018"/>
      <c r="M31" s="1019"/>
      <c r="N31" s="1204" t="str">
        <f>'リーグ戦申込書51～70名'!N31:O31</f>
        <v/>
      </c>
      <c r="O31" s="1205"/>
      <c r="P31" s="1022" t="str">
        <f>'リーグ戦申込書51～70名'!P31:R31</f>
        <v/>
      </c>
      <c r="Q31" s="1023"/>
      <c r="R31" s="1024"/>
      <c r="S31" s="317" t="str">
        <f>'リーグ戦申込書51～70名'!S31</f>
        <v/>
      </c>
      <c r="T31" s="1025" t="str">
        <f>'リーグ戦申込書51～70名'!T31:V31</f>
        <v>・</v>
      </c>
      <c r="U31" s="1026"/>
      <c r="V31" s="1027"/>
      <c r="W31" s="62"/>
      <c r="AF31" s="67"/>
    </row>
    <row r="32" spans="1:32" s="65" customFormat="1" ht="12" customHeight="1">
      <c r="A32" s="446" t="str">
        <f>'リーグ戦申込書51～70名'!A32</f>
        <v>11</v>
      </c>
      <c r="B32" s="81">
        <v>20</v>
      </c>
      <c r="C32" s="1033" t="str">
        <f>'リーグ戦申込書51～70名'!C32:D32</f>
        <v/>
      </c>
      <c r="D32" s="1034"/>
      <c r="E32" s="1017" t="str">
        <f>'リーグ戦申込書51～70名'!E32:F32</f>
        <v/>
      </c>
      <c r="F32" s="1019"/>
      <c r="G32" s="463" t="str">
        <f>'リーグ戦申込書51～70名'!G32</f>
        <v/>
      </c>
      <c r="H32" s="1017" t="str">
        <f>'リーグ戦申込書51～70名'!H32:J32</f>
        <v/>
      </c>
      <c r="I32" s="1018"/>
      <c r="J32" s="1019"/>
      <c r="K32" s="1017" t="str">
        <f>'リーグ戦申込書51～70名'!K32:M32</f>
        <v/>
      </c>
      <c r="L32" s="1018"/>
      <c r="M32" s="1019"/>
      <c r="N32" s="1204" t="str">
        <f>'リーグ戦申込書51～70名'!N32:O32</f>
        <v/>
      </c>
      <c r="O32" s="1205"/>
      <c r="P32" s="1022" t="str">
        <f>'リーグ戦申込書51～70名'!P32:R32</f>
        <v/>
      </c>
      <c r="Q32" s="1023"/>
      <c r="R32" s="1024"/>
      <c r="S32" s="317" t="str">
        <f>'リーグ戦申込書51～70名'!S32</f>
        <v/>
      </c>
      <c r="T32" s="1025" t="str">
        <f>'リーグ戦申込書51～70名'!T32:V32</f>
        <v>・</v>
      </c>
      <c r="U32" s="1026"/>
      <c r="V32" s="1027"/>
      <c r="W32" s="62"/>
      <c r="AF32" s="67"/>
    </row>
    <row r="33" spans="1:32" s="65" customFormat="1" ht="12" customHeight="1">
      <c r="A33" s="446" t="str">
        <f>'リーグ戦申込書51～70名'!A33</f>
        <v>17</v>
      </c>
      <c r="B33" s="81">
        <v>21</v>
      </c>
      <c r="C33" s="1033" t="str">
        <f>'リーグ戦申込書51～70名'!C33:D33</f>
        <v/>
      </c>
      <c r="D33" s="1034"/>
      <c r="E33" s="1017" t="str">
        <f>'リーグ戦申込書51～70名'!E33:F33</f>
        <v/>
      </c>
      <c r="F33" s="1019"/>
      <c r="G33" s="463" t="str">
        <f>'リーグ戦申込書51～70名'!G33</f>
        <v/>
      </c>
      <c r="H33" s="1017" t="str">
        <f>'リーグ戦申込書51～70名'!H33:J33</f>
        <v/>
      </c>
      <c r="I33" s="1018"/>
      <c r="J33" s="1019"/>
      <c r="K33" s="1017" t="str">
        <f>'リーグ戦申込書51～70名'!K33:M33</f>
        <v/>
      </c>
      <c r="L33" s="1018"/>
      <c r="M33" s="1019"/>
      <c r="N33" s="1204" t="str">
        <f>'リーグ戦申込書51～70名'!N33:O33</f>
        <v/>
      </c>
      <c r="O33" s="1205"/>
      <c r="P33" s="1022" t="str">
        <f>'リーグ戦申込書51～70名'!P33:R33</f>
        <v/>
      </c>
      <c r="Q33" s="1023"/>
      <c r="R33" s="1024"/>
      <c r="S33" s="317" t="str">
        <f>'リーグ戦申込書51～70名'!S33</f>
        <v/>
      </c>
      <c r="T33" s="1025" t="str">
        <f>'リーグ戦申込書51～70名'!T33:V33</f>
        <v>・</v>
      </c>
      <c r="U33" s="1026"/>
      <c r="V33" s="1027"/>
      <c r="W33" s="62"/>
      <c r="AF33" s="67"/>
    </row>
    <row r="34" spans="1:32" s="65" customFormat="1" ht="12" customHeight="1">
      <c r="A34" s="446" t="str">
        <f>'リーグ戦申込書51～70名'!A34</f>
        <v>26</v>
      </c>
      <c r="B34" s="81">
        <v>22</v>
      </c>
      <c r="C34" s="1033" t="str">
        <f>'リーグ戦申込書51～70名'!C34:D34</f>
        <v/>
      </c>
      <c r="D34" s="1034"/>
      <c r="E34" s="1017" t="str">
        <f>'リーグ戦申込書51～70名'!E34:F34</f>
        <v/>
      </c>
      <c r="F34" s="1019"/>
      <c r="G34" s="463" t="str">
        <f>'リーグ戦申込書51～70名'!G34</f>
        <v/>
      </c>
      <c r="H34" s="1017" t="str">
        <f>'リーグ戦申込書51～70名'!H34:J34</f>
        <v/>
      </c>
      <c r="I34" s="1018"/>
      <c r="J34" s="1019"/>
      <c r="K34" s="1017" t="str">
        <f>'リーグ戦申込書51～70名'!K34:M34</f>
        <v/>
      </c>
      <c r="L34" s="1018"/>
      <c r="M34" s="1019"/>
      <c r="N34" s="1204" t="str">
        <f>'リーグ戦申込書51～70名'!N34:O34</f>
        <v/>
      </c>
      <c r="O34" s="1205"/>
      <c r="P34" s="1022" t="str">
        <f>'リーグ戦申込書51～70名'!P34:R34</f>
        <v/>
      </c>
      <c r="Q34" s="1023"/>
      <c r="R34" s="1024"/>
      <c r="S34" s="317" t="str">
        <f>'リーグ戦申込書51～70名'!S34</f>
        <v/>
      </c>
      <c r="T34" s="1025" t="str">
        <f>'リーグ戦申込書51～70名'!T34:V34</f>
        <v>・</v>
      </c>
      <c r="U34" s="1026"/>
      <c r="V34" s="1027"/>
      <c r="W34" s="62"/>
      <c r="AF34" s="67"/>
    </row>
    <row r="35" spans="1:32" s="65" customFormat="1" ht="12" customHeight="1">
      <c r="A35" s="446" t="str">
        <f>'リーグ戦申込書51～70名'!A35</f>
        <v>19</v>
      </c>
      <c r="B35" s="81">
        <v>23</v>
      </c>
      <c r="C35" s="1033" t="str">
        <f>'リーグ戦申込書51～70名'!C35:D35</f>
        <v/>
      </c>
      <c r="D35" s="1034"/>
      <c r="E35" s="1017" t="str">
        <f>'リーグ戦申込書51～70名'!E35:F35</f>
        <v/>
      </c>
      <c r="F35" s="1019"/>
      <c r="G35" s="463" t="str">
        <f>'リーグ戦申込書51～70名'!G35</f>
        <v/>
      </c>
      <c r="H35" s="1017" t="str">
        <f>'リーグ戦申込書51～70名'!H35:J35</f>
        <v/>
      </c>
      <c r="I35" s="1018"/>
      <c r="J35" s="1019"/>
      <c r="K35" s="1017" t="str">
        <f>'リーグ戦申込書51～70名'!K35:M35</f>
        <v/>
      </c>
      <c r="L35" s="1018"/>
      <c r="M35" s="1019"/>
      <c r="N35" s="1204" t="str">
        <f>'リーグ戦申込書51～70名'!N35:O35</f>
        <v/>
      </c>
      <c r="O35" s="1205"/>
      <c r="P35" s="1022" t="str">
        <f>'リーグ戦申込書51～70名'!P35:R35</f>
        <v/>
      </c>
      <c r="Q35" s="1023"/>
      <c r="R35" s="1024"/>
      <c r="S35" s="317" t="str">
        <f>'リーグ戦申込書51～70名'!S35</f>
        <v/>
      </c>
      <c r="T35" s="1025" t="str">
        <f>'リーグ戦申込書51～70名'!T35:V35</f>
        <v>・</v>
      </c>
      <c r="U35" s="1026"/>
      <c r="V35" s="1027"/>
      <c r="W35" s="62"/>
      <c r="AF35" s="67"/>
    </row>
    <row r="36" spans="1:32" s="65" customFormat="1" ht="12" customHeight="1">
      <c r="A36" s="446" t="str">
        <f>'リーグ戦申込書51～70名'!A36</f>
        <v>22</v>
      </c>
      <c r="B36" s="81">
        <v>24</v>
      </c>
      <c r="C36" s="1033" t="str">
        <f>'リーグ戦申込書51～70名'!C36:D36</f>
        <v/>
      </c>
      <c r="D36" s="1034"/>
      <c r="E36" s="1017" t="str">
        <f>'リーグ戦申込書51～70名'!E36:F36</f>
        <v/>
      </c>
      <c r="F36" s="1019"/>
      <c r="G36" s="464" t="str">
        <f>'リーグ戦申込書51～70名'!G36</f>
        <v/>
      </c>
      <c r="H36" s="1017" t="str">
        <f>'リーグ戦申込書51～70名'!H36:J36</f>
        <v/>
      </c>
      <c r="I36" s="1018"/>
      <c r="J36" s="1019"/>
      <c r="K36" s="1017" t="str">
        <f>'リーグ戦申込書51～70名'!K36:M36</f>
        <v/>
      </c>
      <c r="L36" s="1018"/>
      <c r="M36" s="1019"/>
      <c r="N36" s="1204" t="str">
        <f>'リーグ戦申込書51～70名'!N36:O36</f>
        <v/>
      </c>
      <c r="O36" s="1205"/>
      <c r="P36" s="1022" t="str">
        <f>'リーグ戦申込書51～70名'!P36:R36</f>
        <v/>
      </c>
      <c r="Q36" s="1023"/>
      <c r="R36" s="1024"/>
      <c r="S36" s="317" t="str">
        <f>'リーグ戦申込書51～70名'!S36</f>
        <v/>
      </c>
      <c r="T36" s="1025" t="str">
        <f>'リーグ戦申込書51～70名'!T36:V36</f>
        <v>・</v>
      </c>
      <c r="U36" s="1026"/>
      <c r="V36" s="1027"/>
      <c r="W36" s="62"/>
      <c r="AF36" s="67"/>
    </row>
    <row r="37" spans="1:32" s="65" customFormat="1" ht="12" customHeight="1">
      <c r="A37" s="446" t="str">
        <f>'リーグ戦申込書51～70名'!A37</f>
        <v>05</v>
      </c>
      <c r="B37" s="81">
        <v>25</v>
      </c>
      <c r="C37" s="1033" t="str">
        <f>'リーグ戦申込書51～70名'!C37:D37</f>
        <v/>
      </c>
      <c r="D37" s="1034"/>
      <c r="E37" s="1017" t="str">
        <f>'リーグ戦申込書51～70名'!E37:F37</f>
        <v/>
      </c>
      <c r="F37" s="1019"/>
      <c r="G37" s="463" t="str">
        <f>'リーグ戦申込書51～70名'!G37</f>
        <v/>
      </c>
      <c r="H37" s="1017" t="str">
        <f>'リーグ戦申込書51～70名'!H37:J37</f>
        <v/>
      </c>
      <c r="I37" s="1018"/>
      <c r="J37" s="1019"/>
      <c r="K37" s="1017" t="str">
        <f>'リーグ戦申込書51～70名'!K37:M37</f>
        <v/>
      </c>
      <c r="L37" s="1018"/>
      <c r="M37" s="1019"/>
      <c r="N37" s="1204" t="str">
        <f>'リーグ戦申込書51～70名'!N37:O37</f>
        <v/>
      </c>
      <c r="O37" s="1205"/>
      <c r="P37" s="1022" t="str">
        <f>'リーグ戦申込書51～70名'!P37:R37</f>
        <v/>
      </c>
      <c r="Q37" s="1023"/>
      <c r="R37" s="1024"/>
      <c r="S37" s="317" t="str">
        <f>'リーグ戦申込書51～70名'!S37</f>
        <v/>
      </c>
      <c r="T37" s="1025" t="str">
        <f>'リーグ戦申込書51～70名'!T37:V37</f>
        <v>・</v>
      </c>
      <c r="U37" s="1026"/>
      <c r="V37" s="1027"/>
      <c r="W37" s="62"/>
      <c r="AF37" s="67"/>
    </row>
    <row r="38" spans="1:32" s="65" customFormat="1" ht="12" customHeight="1">
      <c r="A38" s="446" t="str">
        <f>'リーグ戦申込書51～70名'!A38</f>
        <v>01</v>
      </c>
      <c r="B38" s="81">
        <v>26</v>
      </c>
      <c r="C38" s="1033" t="str">
        <f>'リーグ戦申込書51～70名'!C38:D38</f>
        <v>1</v>
      </c>
      <c r="D38" s="1034"/>
      <c r="E38" s="1017" t="str">
        <f>'リーグ戦申込書51～70名'!E38:F38</f>
        <v/>
      </c>
      <c r="F38" s="1019"/>
      <c r="G38" s="463" t="str">
        <f>'リーグ戦申込書51～70名'!G38</f>
        <v/>
      </c>
      <c r="H38" s="1017" t="str">
        <f>'リーグ戦申込書51～70名'!H38:J38</f>
        <v/>
      </c>
      <c r="I38" s="1018"/>
      <c r="J38" s="1019"/>
      <c r="K38" s="1017" t="str">
        <f>'リーグ戦申込書51～70名'!K38:M38</f>
        <v/>
      </c>
      <c r="L38" s="1018"/>
      <c r="M38" s="1019"/>
      <c r="N38" s="1204" t="str">
        <f>'リーグ戦申込書51～70名'!N38:O38</f>
        <v/>
      </c>
      <c r="O38" s="1205"/>
      <c r="P38" s="1022" t="str">
        <f>'リーグ戦申込書51～70名'!P38:R38</f>
        <v/>
      </c>
      <c r="Q38" s="1023"/>
      <c r="R38" s="1024"/>
      <c r="S38" s="317" t="str">
        <f>'リーグ戦申込書51～70名'!S38</f>
        <v/>
      </c>
      <c r="T38" s="1025" t="str">
        <f>'リーグ戦申込書51～70名'!T38:V38</f>
        <v>・</v>
      </c>
      <c r="U38" s="1026"/>
      <c r="V38" s="1027"/>
      <c r="W38" s="62"/>
      <c r="AF38" s="67"/>
    </row>
    <row r="39" spans="1:32" s="65" customFormat="1" ht="12" customHeight="1">
      <c r="A39" s="446" t="str">
        <f>'リーグ戦申込書51～70名'!A39</f>
        <v>21</v>
      </c>
      <c r="B39" s="81">
        <v>27</v>
      </c>
      <c r="C39" s="1033" t="str">
        <f>'リーグ戦申込書51～70名'!C39:D39</f>
        <v/>
      </c>
      <c r="D39" s="1034"/>
      <c r="E39" s="1017" t="str">
        <f>'リーグ戦申込書51～70名'!E39:F39</f>
        <v/>
      </c>
      <c r="F39" s="1019"/>
      <c r="G39" s="463" t="str">
        <f>'リーグ戦申込書51～70名'!G39</f>
        <v/>
      </c>
      <c r="H39" s="1017" t="str">
        <f>'リーグ戦申込書51～70名'!H39:J39</f>
        <v/>
      </c>
      <c r="I39" s="1018"/>
      <c r="J39" s="1019"/>
      <c r="K39" s="1017" t="str">
        <f>'リーグ戦申込書51～70名'!K39:M39</f>
        <v/>
      </c>
      <c r="L39" s="1018"/>
      <c r="M39" s="1019"/>
      <c r="N39" s="1204" t="str">
        <f>'リーグ戦申込書51～70名'!N39:O39</f>
        <v/>
      </c>
      <c r="O39" s="1205"/>
      <c r="P39" s="1022" t="str">
        <f>'リーグ戦申込書51～70名'!P39:R39</f>
        <v/>
      </c>
      <c r="Q39" s="1023"/>
      <c r="R39" s="1024"/>
      <c r="S39" s="317" t="str">
        <f>'リーグ戦申込書51～70名'!S39</f>
        <v/>
      </c>
      <c r="T39" s="1025" t="str">
        <f>'リーグ戦申込書51～70名'!T39:V39</f>
        <v>・</v>
      </c>
      <c r="U39" s="1026"/>
      <c r="V39" s="1027"/>
      <c r="W39" s="62"/>
      <c r="AF39" s="67"/>
    </row>
    <row r="40" spans="1:32" s="65" customFormat="1" ht="12" customHeight="1">
      <c r="A40" s="446" t="str">
        <f>'リーグ戦申込書51～70名'!A40</f>
        <v>15</v>
      </c>
      <c r="B40" s="81">
        <v>28</v>
      </c>
      <c r="C40" s="1033" t="str">
        <f>'リーグ戦申込書51～70名'!C40:D40</f>
        <v/>
      </c>
      <c r="D40" s="1034"/>
      <c r="E40" s="1017" t="str">
        <f>'リーグ戦申込書51～70名'!E40:F40</f>
        <v/>
      </c>
      <c r="F40" s="1019"/>
      <c r="G40" s="463" t="str">
        <f>'リーグ戦申込書51～70名'!G40</f>
        <v/>
      </c>
      <c r="H40" s="1017" t="str">
        <f>'リーグ戦申込書51～70名'!H40:J40</f>
        <v/>
      </c>
      <c r="I40" s="1018"/>
      <c r="J40" s="1019"/>
      <c r="K40" s="1017" t="str">
        <f>'リーグ戦申込書51～70名'!K40:M40</f>
        <v/>
      </c>
      <c r="L40" s="1018"/>
      <c r="M40" s="1019"/>
      <c r="N40" s="1204" t="str">
        <f>'リーグ戦申込書51～70名'!N40:O40</f>
        <v/>
      </c>
      <c r="O40" s="1205"/>
      <c r="P40" s="1022" t="str">
        <f>'リーグ戦申込書51～70名'!P40:R40</f>
        <v/>
      </c>
      <c r="Q40" s="1023"/>
      <c r="R40" s="1024"/>
      <c r="S40" s="317" t="str">
        <f>'リーグ戦申込書51～70名'!S40</f>
        <v/>
      </c>
      <c r="T40" s="1025" t="str">
        <f>'リーグ戦申込書51～70名'!T40:V40</f>
        <v>・</v>
      </c>
      <c r="U40" s="1026"/>
      <c r="V40" s="1027"/>
      <c r="W40" s="62"/>
      <c r="AF40" s="67"/>
    </row>
    <row r="41" spans="1:32" s="65" customFormat="1" ht="12" customHeight="1">
      <c r="A41" s="446">
        <f>'リーグ戦申込書51～70名'!A41</f>
        <v>0</v>
      </c>
      <c r="B41" s="81">
        <v>29</v>
      </c>
      <c r="C41" s="1033" t="str">
        <f>'リーグ戦申込書51～70名'!C41:D41</f>
        <v/>
      </c>
      <c r="D41" s="1034"/>
      <c r="E41" s="1017" t="str">
        <f>'リーグ戦申込書51～70名'!E41:F41</f>
        <v/>
      </c>
      <c r="F41" s="1019"/>
      <c r="G41" s="463" t="str">
        <f>'リーグ戦申込書51～70名'!G41</f>
        <v/>
      </c>
      <c r="H41" s="1017" t="str">
        <f>'リーグ戦申込書51～70名'!H41:J41</f>
        <v/>
      </c>
      <c r="I41" s="1018"/>
      <c r="J41" s="1019"/>
      <c r="K41" s="1017" t="str">
        <f>'リーグ戦申込書51～70名'!K41:M41</f>
        <v/>
      </c>
      <c r="L41" s="1018"/>
      <c r="M41" s="1019"/>
      <c r="N41" s="1204" t="str">
        <f>'リーグ戦申込書51～70名'!N41:O41</f>
        <v/>
      </c>
      <c r="O41" s="1205"/>
      <c r="P41" s="1022" t="str">
        <f>'リーグ戦申込書51～70名'!P41:R41</f>
        <v/>
      </c>
      <c r="Q41" s="1023"/>
      <c r="R41" s="1024"/>
      <c r="S41" s="317" t="str">
        <f>'リーグ戦申込書51～70名'!S41</f>
        <v/>
      </c>
      <c r="T41" s="1025" t="str">
        <f>'リーグ戦申込書51～70名'!T41:V41</f>
        <v/>
      </c>
      <c r="U41" s="1026"/>
      <c r="V41" s="1027"/>
      <c r="W41" s="62"/>
      <c r="AF41" s="67"/>
    </row>
    <row r="42" spans="1:32" s="65" customFormat="1" ht="12" customHeight="1">
      <c r="A42" s="446">
        <f>'リーグ戦申込書51～70名'!A42</f>
        <v>0</v>
      </c>
      <c r="B42" s="81">
        <v>30</v>
      </c>
      <c r="C42" s="1033" t="str">
        <f>'リーグ戦申込書51～70名'!C42:D42</f>
        <v/>
      </c>
      <c r="D42" s="1034"/>
      <c r="E42" s="1017" t="str">
        <f>'リーグ戦申込書51～70名'!E42:F42</f>
        <v/>
      </c>
      <c r="F42" s="1019"/>
      <c r="G42" s="463" t="str">
        <f>'リーグ戦申込書51～70名'!G42</f>
        <v/>
      </c>
      <c r="H42" s="1017" t="str">
        <f>'リーグ戦申込書51～70名'!H42:J42</f>
        <v/>
      </c>
      <c r="I42" s="1018"/>
      <c r="J42" s="1019"/>
      <c r="K42" s="1017" t="str">
        <f>'リーグ戦申込書51～70名'!K42:M42</f>
        <v/>
      </c>
      <c r="L42" s="1018"/>
      <c r="M42" s="1019"/>
      <c r="N42" s="1204" t="str">
        <f>'リーグ戦申込書51～70名'!N42:O42</f>
        <v/>
      </c>
      <c r="O42" s="1205"/>
      <c r="P42" s="1022" t="str">
        <f>'リーグ戦申込書51～70名'!P42:R42</f>
        <v/>
      </c>
      <c r="Q42" s="1023"/>
      <c r="R42" s="1024"/>
      <c r="S42" s="317" t="str">
        <f>'リーグ戦申込書51～70名'!S42</f>
        <v/>
      </c>
      <c r="T42" s="1025" t="str">
        <f>'リーグ戦申込書51～70名'!T42:V42</f>
        <v/>
      </c>
      <c r="U42" s="1026"/>
      <c r="V42" s="1027"/>
      <c r="W42" s="62"/>
      <c r="AF42" s="67"/>
    </row>
    <row r="43" spans="1:32" s="65" customFormat="1" ht="12" customHeight="1">
      <c r="A43" s="446">
        <f>'リーグ戦申込書51～70名'!A43</f>
        <v>0</v>
      </c>
      <c r="B43" s="81">
        <v>31</v>
      </c>
      <c r="C43" s="1033" t="str">
        <f>'リーグ戦申込書51～70名'!C43:D43</f>
        <v/>
      </c>
      <c r="D43" s="1034"/>
      <c r="E43" s="1017" t="str">
        <f>'リーグ戦申込書51～70名'!E43:F43</f>
        <v/>
      </c>
      <c r="F43" s="1019"/>
      <c r="G43" s="463" t="str">
        <f>'リーグ戦申込書51～70名'!G43</f>
        <v/>
      </c>
      <c r="H43" s="1017" t="str">
        <f>'リーグ戦申込書51～70名'!H43:J43</f>
        <v/>
      </c>
      <c r="I43" s="1018"/>
      <c r="J43" s="1019"/>
      <c r="K43" s="1017" t="str">
        <f>'リーグ戦申込書51～70名'!K43:M43</f>
        <v/>
      </c>
      <c r="L43" s="1018"/>
      <c r="M43" s="1019"/>
      <c r="N43" s="1204" t="str">
        <f>'リーグ戦申込書51～70名'!N43:O43</f>
        <v/>
      </c>
      <c r="O43" s="1205"/>
      <c r="P43" s="1022" t="str">
        <f>'リーグ戦申込書51～70名'!P43:R43</f>
        <v/>
      </c>
      <c r="Q43" s="1023"/>
      <c r="R43" s="1024"/>
      <c r="S43" s="317" t="str">
        <f>'リーグ戦申込書51～70名'!S43</f>
        <v/>
      </c>
      <c r="T43" s="1025" t="str">
        <f>'リーグ戦申込書51～70名'!T43:V43</f>
        <v/>
      </c>
      <c r="U43" s="1026"/>
      <c r="V43" s="1027"/>
      <c r="W43" s="62"/>
      <c r="AF43" s="67"/>
    </row>
    <row r="44" spans="1:32" s="65" customFormat="1" ht="12" customHeight="1">
      <c r="A44" s="446">
        <f>'リーグ戦申込書51～70名'!A44</f>
        <v>0</v>
      </c>
      <c r="B44" s="81">
        <v>32</v>
      </c>
      <c r="C44" s="1033" t="str">
        <f>'リーグ戦申込書51～70名'!C44:D44</f>
        <v/>
      </c>
      <c r="D44" s="1034"/>
      <c r="E44" s="1017" t="str">
        <f>'リーグ戦申込書51～70名'!E44:F44</f>
        <v/>
      </c>
      <c r="F44" s="1019"/>
      <c r="G44" s="463" t="str">
        <f>'リーグ戦申込書51～70名'!G44</f>
        <v/>
      </c>
      <c r="H44" s="1017" t="str">
        <f>'リーグ戦申込書51～70名'!H44:J44</f>
        <v/>
      </c>
      <c r="I44" s="1018"/>
      <c r="J44" s="1019"/>
      <c r="K44" s="1017" t="str">
        <f>'リーグ戦申込書51～70名'!K44:M44</f>
        <v/>
      </c>
      <c r="L44" s="1018"/>
      <c r="M44" s="1019"/>
      <c r="N44" s="1204" t="str">
        <f>'リーグ戦申込書51～70名'!N44:O44</f>
        <v/>
      </c>
      <c r="O44" s="1205"/>
      <c r="P44" s="1022" t="str">
        <f>'リーグ戦申込書51～70名'!P44:R44</f>
        <v/>
      </c>
      <c r="Q44" s="1023"/>
      <c r="R44" s="1024"/>
      <c r="S44" s="317" t="str">
        <f>'リーグ戦申込書51～70名'!S44</f>
        <v/>
      </c>
      <c r="T44" s="1025" t="str">
        <f>'リーグ戦申込書51～70名'!T44:V44</f>
        <v/>
      </c>
      <c r="U44" s="1026"/>
      <c r="V44" s="1027"/>
      <c r="W44" s="64"/>
      <c r="AF44" s="67"/>
    </row>
    <row r="45" spans="1:32" s="65" customFormat="1" ht="12" customHeight="1">
      <c r="A45" s="446">
        <f>'リーグ戦申込書51～70名'!A45</f>
        <v>0</v>
      </c>
      <c r="B45" s="81">
        <v>33</v>
      </c>
      <c r="C45" s="1033" t="str">
        <f>'リーグ戦申込書51～70名'!C45:D45</f>
        <v/>
      </c>
      <c r="D45" s="1034"/>
      <c r="E45" s="1017" t="str">
        <f>'リーグ戦申込書51～70名'!E45:F45</f>
        <v/>
      </c>
      <c r="F45" s="1019"/>
      <c r="G45" s="463" t="str">
        <f>'リーグ戦申込書51～70名'!G45</f>
        <v/>
      </c>
      <c r="H45" s="1017" t="str">
        <f>'リーグ戦申込書51～70名'!H45:J45</f>
        <v/>
      </c>
      <c r="I45" s="1018"/>
      <c r="J45" s="1019"/>
      <c r="K45" s="1017" t="str">
        <f>'リーグ戦申込書51～70名'!K45:M45</f>
        <v/>
      </c>
      <c r="L45" s="1018"/>
      <c r="M45" s="1019"/>
      <c r="N45" s="1204" t="str">
        <f>'リーグ戦申込書51～70名'!N45:O45</f>
        <v/>
      </c>
      <c r="O45" s="1205"/>
      <c r="P45" s="1022" t="str">
        <f>'リーグ戦申込書51～70名'!P45:R45</f>
        <v/>
      </c>
      <c r="Q45" s="1023"/>
      <c r="R45" s="1024"/>
      <c r="S45" s="317" t="str">
        <f>'リーグ戦申込書51～70名'!S45</f>
        <v/>
      </c>
      <c r="T45" s="1025" t="str">
        <f>'リーグ戦申込書51～70名'!T45:V45</f>
        <v/>
      </c>
      <c r="U45" s="1026"/>
      <c r="V45" s="1027"/>
      <c r="W45" s="64"/>
      <c r="AF45" s="67"/>
    </row>
    <row r="46" spans="1:32" s="65" customFormat="1" ht="12" customHeight="1">
      <c r="A46" s="446">
        <f>'リーグ戦申込書51～70名'!A46</f>
        <v>0</v>
      </c>
      <c r="B46" s="81">
        <v>34</v>
      </c>
      <c r="C46" s="1033" t="str">
        <f>'リーグ戦申込書51～70名'!C46:D46</f>
        <v/>
      </c>
      <c r="D46" s="1034"/>
      <c r="E46" s="1017" t="str">
        <f>'リーグ戦申込書51～70名'!E46:F46</f>
        <v/>
      </c>
      <c r="F46" s="1019"/>
      <c r="G46" s="464" t="str">
        <f>'リーグ戦申込書51～70名'!G46</f>
        <v/>
      </c>
      <c r="H46" s="1017" t="str">
        <f>'リーグ戦申込書51～70名'!H46:J46</f>
        <v/>
      </c>
      <c r="I46" s="1018"/>
      <c r="J46" s="1019"/>
      <c r="K46" s="1017" t="str">
        <f>'リーグ戦申込書51～70名'!K46:M46</f>
        <v/>
      </c>
      <c r="L46" s="1018"/>
      <c r="M46" s="1019"/>
      <c r="N46" s="1204" t="str">
        <f>'リーグ戦申込書51～70名'!N46:O46</f>
        <v/>
      </c>
      <c r="O46" s="1205"/>
      <c r="P46" s="1022" t="str">
        <f>'リーグ戦申込書51～70名'!P46:R46</f>
        <v/>
      </c>
      <c r="Q46" s="1023"/>
      <c r="R46" s="1024"/>
      <c r="S46" s="317" t="str">
        <f>'リーグ戦申込書51～70名'!S46</f>
        <v/>
      </c>
      <c r="T46" s="1025" t="str">
        <f>'リーグ戦申込書51～70名'!T46:V46</f>
        <v/>
      </c>
      <c r="U46" s="1026"/>
      <c r="V46" s="1027"/>
      <c r="W46" s="64"/>
      <c r="AF46" s="67"/>
    </row>
    <row r="47" spans="1:32" s="65" customFormat="1" ht="12" customHeight="1">
      <c r="A47" s="446">
        <f>'リーグ戦申込書51～70名'!A47</f>
        <v>0</v>
      </c>
      <c r="B47" s="81">
        <v>35</v>
      </c>
      <c r="C47" s="1033" t="str">
        <f>'リーグ戦申込書51～70名'!C47:D47</f>
        <v/>
      </c>
      <c r="D47" s="1034"/>
      <c r="E47" s="1017" t="str">
        <f>'リーグ戦申込書51～70名'!E47:F47</f>
        <v/>
      </c>
      <c r="F47" s="1019"/>
      <c r="G47" s="463" t="str">
        <f>'リーグ戦申込書51～70名'!G47</f>
        <v/>
      </c>
      <c r="H47" s="1017" t="str">
        <f>'リーグ戦申込書51～70名'!H47:J47</f>
        <v/>
      </c>
      <c r="I47" s="1018"/>
      <c r="J47" s="1019"/>
      <c r="K47" s="1017" t="str">
        <f>'リーグ戦申込書51～70名'!K47:M47</f>
        <v/>
      </c>
      <c r="L47" s="1018"/>
      <c r="M47" s="1019"/>
      <c r="N47" s="1204" t="str">
        <f>'リーグ戦申込書51～70名'!N47:O47</f>
        <v/>
      </c>
      <c r="O47" s="1205"/>
      <c r="P47" s="1022" t="str">
        <f>'リーグ戦申込書51～70名'!P47:R47</f>
        <v/>
      </c>
      <c r="Q47" s="1023"/>
      <c r="R47" s="1024"/>
      <c r="S47" s="317" t="str">
        <f>'リーグ戦申込書51～70名'!S47</f>
        <v/>
      </c>
      <c r="T47" s="1025" t="str">
        <f>'リーグ戦申込書51～70名'!T47:V47</f>
        <v/>
      </c>
      <c r="U47" s="1026"/>
      <c r="V47" s="1027"/>
      <c r="W47" s="64"/>
      <c r="AF47" s="67"/>
    </row>
    <row r="48" spans="1:32" s="65" customFormat="1" ht="12" customHeight="1">
      <c r="A48" s="446">
        <f>'リーグ戦申込書51～70名'!A48</f>
        <v>0</v>
      </c>
      <c r="B48" s="81">
        <v>36</v>
      </c>
      <c r="C48" s="1033" t="str">
        <f>'リーグ戦申込書51～70名'!C48:D48</f>
        <v/>
      </c>
      <c r="D48" s="1034"/>
      <c r="E48" s="1017" t="str">
        <f>'リーグ戦申込書51～70名'!E48:F48</f>
        <v/>
      </c>
      <c r="F48" s="1019"/>
      <c r="G48" s="463" t="str">
        <f>'リーグ戦申込書51～70名'!G48</f>
        <v/>
      </c>
      <c r="H48" s="1017" t="str">
        <f>'リーグ戦申込書51～70名'!H48:J48</f>
        <v/>
      </c>
      <c r="I48" s="1018"/>
      <c r="J48" s="1019"/>
      <c r="K48" s="1017" t="str">
        <f>'リーグ戦申込書51～70名'!K48:M48</f>
        <v/>
      </c>
      <c r="L48" s="1018"/>
      <c r="M48" s="1019"/>
      <c r="N48" s="1204" t="str">
        <f>'リーグ戦申込書51～70名'!N48:O48</f>
        <v/>
      </c>
      <c r="O48" s="1205"/>
      <c r="P48" s="1022" t="str">
        <f>'リーグ戦申込書51～70名'!P48:R48</f>
        <v/>
      </c>
      <c r="Q48" s="1023"/>
      <c r="R48" s="1024"/>
      <c r="S48" s="317" t="str">
        <f>'リーグ戦申込書51～70名'!S48</f>
        <v/>
      </c>
      <c r="T48" s="1025" t="str">
        <f>'リーグ戦申込書51～70名'!T48:V48</f>
        <v/>
      </c>
      <c r="U48" s="1026"/>
      <c r="V48" s="1027"/>
      <c r="W48" s="64"/>
      <c r="AF48" s="67"/>
    </row>
    <row r="49" spans="1:32" s="65" customFormat="1" ht="12" customHeight="1">
      <c r="A49" s="446">
        <f>'リーグ戦申込書51～70名'!A49</f>
        <v>0</v>
      </c>
      <c r="B49" s="81">
        <v>37</v>
      </c>
      <c r="C49" s="1033" t="str">
        <f>'リーグ戦申込書51～70名'!C49:D49</f>
        <v/>
      </c>
      <c r="D49" s="1034"/>
      <c r="E49" s="1017" t="str">
        <f>'リーグ戦申込書51～70名'!E49:F49</f>
        <v/>
      </c>
      <c r="F49" s="1019"/>
      <c r="G49" s="463" t="str">
        <f>'リーグ戦申込書51～70名'!G49</f>
        <v/>
      </c>
      <c r="H49" s="1017" t="str">
        <f>'リーグ戦申込書51～70名'!H49:J49</f>
        <v/>
      </c>
      <c r="I49" s="1018"/>
      <c r="J49" s="1019"/>
      <c r="K49" s="1017" t="str">
        <f>'リーグ戦申込書51～70名'!K49:M49</f>
        <v/>
      </c>
      <c r="L49" s="1018"/>
      <c r="M49" s="1019"/>
      <c r="N49" s="1204" t="str">
        <f>'リーグ戦申込書51～70名'!N49:O49</f>
        <v/>
      </c>
      <c r="O49" s="1205"/>
      <c r="P49" s="1022" t="str">
        <f>'リーグ戦申込書51～70名'!P49:R49</f>
        <v/>
      </c>
      <c r="Q49" s="1023"/>
      <c r="R49" s="1024"/>
      <c r="S49" s="317" t="str">
        <f>'リーグ戦申込書51～70名'!S49</f>
        <v/>
      </c>
      <c r="T49" s="1025" t="str">
        <f>'リーグ戦申込書51～70名'!T49:V49</f>
        <v/>
      </c>
      <c r="U49" s="1026"/>
      <c r="V49" s="1027"/>
      <c r="W49" s="64"/>
      <c r="AF49" s="67"/>
    </row>
    <row r="50" spans="1:32" s="65" customFormat="1" ht="12" customHeight="1">
      <c r="A50" s="446">
        <f>'リーグ戦申込書51～70名'!A50</f>
        <v>0</v>
      </c>
      <c r="B50" s="81">
        <v>38</v>
      </c>
      <c r="C50" s="1033" t="str">
        <f>'リーグ戦申込書51～70名'!C50:D50</f>
        <v/>
      </c>
      <c r="D50" s="1034"/>
      <c r="E50" s="1017" t="str">
        <f>'リーグ戦申込書51～70名'!E50:F50</f>
        <v/>
      </c>
      <c r="F50" s="1019"/>
      <c r="G50" s="463" t="str">
        <f>'リーグ戦申込書51～70名'!G50</f>
        <v/>
      </c>
      <c r="H50" s="1017" t="str">
        <f>'リーグ戦申込書51～70名'!H50:J50</f>
        <v/>
      </c>
      <c r="I50" s="1018"/>
      <c r="J50" s="1019"/>
      <c r="K50" s="1017" t="str">
        <f>'リーグ戦申込書51～70名'!K50:M50</f>
        <v/>
      </c>
      <c r="L50" s="1018"/>
      <c r="M50" s="1019"/>
      <c r="N50" s="1204" t="str">
        <f>'リーグ戦申込書51～70名'!N50:O50</f>
        <v/>
      </c>
      <c r="O50" s="1205"/>
      <c r="P50" s="1022" t="str">
        <f>'リーグ戦申込書51～70名'!P50:R50</f>
        <v/>
      </c>
      <c r="Q50" s="1023"/>
      <c r="R50" s="1024"/>
      <c r="S50" s="317" t="str">
        <f>'リーグ戦申込書51～70名'!S50</f>
        <v/>
      </c>
      <c r="T50" s="1025" t="str">
        <f>'リーグ戦申込書51～70名'!T50:V50</f>
        <v/>
      </c>
      <c r="U50" s="1026"/>
      <c r="V50" s="1027"/>
      <c r="W50" s="64"/>
      <c r="AF50" s="67"/>
    </row>
    <row r="51" spans="1:32" s="65" customFormat="1" ht="12" customHeight="1">
      <c r="A51" s="446">
        <f>'リーグ戦申込書51～70名'!A51</f>
        <v>0</v>
      </c>
      <c r="B51" s="81">
        <v>39</v>
      </c>
      <c r="C51" s="1033" t="str">
        <f>'リーグ戦申込書51～70名'!C51:D51</f>
        <v/>
      </c>
      <c r="D51" s="1034"/>
      <c r="E51" s="1017" t="str">
        <f>'リーグ戦申込書51～70名'!E51:F51</f>
        <v/>
      </c>
      <c r="F51" s="1019"/>
      <c r="G51" s="463" t="str">
        <f>'リーグ戦申込書51～70名'!G51</f>
        <v/>
      </c>
      <c r="H51" s="1017" t="str">
        <f>'リーグ戦申込書51～70名'!H51:J51</f>
        <v/>
      </c>
      <c r="I51" s="1018"/>
      <c r="J51" s="1019"/>
      <c r="K51" s="1017" t="str">
        <f>'リーグ戦申込書51～70名'!K51:M51</f>
        <v/>
      </c>
      <c r="L51" s="1018"/>
      <c r="M51" s="1019"/>
      <c r="N51" s="1204" t="str">
        <f>'リーグ戦申込書51～70名'!N51:O51</f>
        <v/>
      </c>
      <c r="O51" s="1205"/>
      <c r="P51" s="1022" t="str">
        <f>'リーグ戦申込書51～70名'!P51:R51</f>
        <v/>
      </c>
      <c r="Q51" s="1023"/>
      <c r="R51" s="1024"/>
      <c r="S51" s="317" t="str">
        <f>'リーグ戦申込書51～70名'!S51</f>
        <v/>
      </c>
      <c r="T51" s="1025" t="str">
        <f>'リーグ戦申込書51～70名'!T51:V51</f>
        <v/>
      </c>
      <c r="U51" s="1026"/>
      <c r="V51" s="1027"/>
      <c r="W51" s="64"/>
      <c r="AF51" s="67"/>
    </row>
    <row r="52" spans="1:32" s="65" customFormat="1" ht="12" customHeight="1">
      <c r="A52" s="446">
        <f>'リーグ戦申込書51～70名'!A52</f>
        <v>0</v>
      </c>
      <c r="B52" s="81">
        <v>40</v>
      </c>
      <c r="C52" s="1033" t="str">
        <f>'リーグ戦申込書51～70名'!C52:D52</f>
        <v/>
      </c>
      <c r="D52" s="1034"/>
      <c r="E52" s="1017" t="str">
        <f>'リーグ戦申込書51～70名'!E52:F52</f>
        <v/>
      </c>
      <c r="F52" s="1019"/>
      <c r="G52" s="463" t="str">
        <f>'リーグ戦申込書51～70名'!G52</f>
        <v/>
      </c>
      <c r="H52" s="1017" t="str">
        <f>'リーグ戦申込書51～70名'!H52:J52</f>
        <v/>
      </c>
      <c r="I52" s="1018"/>
      <c r="J52" s="1019"/>
      <c r="K52" s="1017" t="str">
        <f>'リーグ戦申込書51～70名'!K52:M52</f>
        <v/>
      </c>
      <c r="L52" s="1018"/>
      <c r="M52" s="1019"/>
      <c r="N52" s="1204" t="str">
        <f>'リーグ戦申込書51～70名'!N52:O52</f>
        <v/>
      </c>
      <c r="O52" s="1205"/>
      <c r="P52" s="1022" t="str">
        <f>'リーグ戦申込書51～70名'!P52:R52</f>
        <v/>
      </c>
      <c r="Q52" s="1023"/>
      <c r="R52" s="1024"/>
      <c r="S52" s="317" t="str">
        <f>'リーグ戦申込書51～70名'!S52</f>
        <v/>
      </c>
      <c r="T52" s="1025" t="str">
        <f>'リーグ戦申込書51～70名'!T52:V52</f>
        <v/>
      </c>
      <c r="U52" s="1026"/>
      <c r="V52" s="1027"/>
      <c r="W52" s="64"/>
      <c r="AF52" s="67"/>
    </row>
    <row r="53" spans="1:32" s="65" customFormat="1" ht="12" customHeight="1">
      <c r="A53" s="446">
        <f>'リーグ戦申込書51～70名'!A53</f>
        <v>0</v>
      </c>
      <c r="B53" s="81">
        <v>41</v>
      </c>
      <c r="C53" s="1033" t="str">
        <f>'リーグ戦申込書51～70名'!C53:D53</f>
        <v/>
      </c>
      <c r="D53" s="1034"/>
      <c r="E53" s="1017" t="str">
        <f>'リーグ戦申込書51～70名'!E53:F53</f>
        <v/>
      </c>
      <c r="F53" s="1019"/>
      <c r="G53" s="463" t="str">
        <f>'リーグ戦申込書51～70名'!G53</f>
        <v/>
      </c>
      <c r="H53" s="1017" t="str">
        <f>'リーグ戦申込書51～70名'!H53:J53</f>
        <v/>
      </c>
      <c r="I53" s="1018"/>
      <c r="J53" s="1019"/>
      <c r="K53" s="1017" t="str">
        <f>'リーグ戦申込書51～70名'!K53:M53</f>
        <v/>
      </c>
      <c r="L53" s="1018"/>
      <c r="M53" s="1019"/>
      <c r="N53" s="1204" t="str">
        <f>'リーグ戦申込書51～70名'!N53:O53</f>
        <v/>
      </c>
      <c r="O53" s="1205"/>
      <c r="P53" s="1022" t="str">
        <f>'リーグ戦申込書51～70名'!P53:R53</f>
        <v/>
      </c>
      <c r="Q53" s="1023"/>
      <c r="R53" s="1024"/>
      <c r="S53" s="317" t="str">
        <f>'リーグ戦申込書51～70名'!S53</f>
        <v/>
      </c>
      <c r="T53" s="1025" t="str">
        <f>'リーグ戦申込書51～70名'!T53:V53</f>
        <v/>
      </c>
      <c r="U53" s="1026"/>
      <c r="V53" s="1027"/>
      <c r="W53" s="64"/>
      <c r="AF53" s="67"/>
    </row>
    <row r="54" spans="1:32" s="65" customFormat="1" ht="12" customHeight="1">
      <c r="A54" s="446">
        <f>'リーグ戦申込書51～70名'!A54</f>
        <v>0</v>
      </c>
      <c r="B54" s="81">
        <v>42</v>
      </c>
      <c r="C54" s="1033" t="str">
        <f>'リーグ戦申込書51～70名'!C54:D54</f>
        <v/>
      </c>
      <c r="D54" s="1034"/>
      <c r="E54" s="1017" t="str">
        <f>'リーグ戦申込書51～70名'!E54:F54</f>
        <v/>
      </c>
      <c r="F54" s="1019"/>
      <c r="G54" s="463" t="str">
        <f>'リーグ戦申込書51～70名'!G54</f>
        <v/>
      </c>
      <c r="H54" s="1017" t="str">
        <f>'リーグ戦申込書51～70名'!H54:J54</f>
        <v/>
      </c>
      <c r="I54" s="1018"/>
      <c r="J54" s="1019"/>
      <c r="K54" s="1017" t="str">
        <f>'リーグ戦申込書51～70名'!K54:M54</f>
        <v/>
      </c>
      <c r="L54" s="1018"/>
      <c r="M54" s="1019"/>
      <c r="N54" s="1204" t="str">
        <f>'リーグ戦申込書51～70名'!N54:O54</f>
        <v/>
      </c>
      <c r="O54" s="1205"/>
      <c r="P54" s="1022" t="str">
        <f>'リーグ戦申込書51～70名'!P54:R54</f>
        <v/>
      </c>
      <c r="Q54" s="1023"/>
      <c r="R54" s="1024"/>
      <c r="S54" s="317" t="str">
        <f>'リーグ戦申込書51～70名'!S54</f>
        <v/>
      </c>
      <c r="T54" s="1025" t="str">
        <f>'リーグ戦申込書51～70名'!T54:V54</f>
        <v/>
      </c>
      <c r="U54" s="1026"/>
      <c r="V54" s="1027"/>
      <c r="W54" s="64"/>
      <c r="AF54" s="67"/>
    </row>
    <row r="55" spans="1:32" s="65" customFormat="1" ht="12" customHeight="1">
      <c r="A55" s="446">
        <f>'リーグ戦申込書51～70名'!A55</f>
        <v>0</v>
      </c>
      <c r="B55" s="81">
        <v>43</v>
      </c>
      <c r="C55" s="1033" t="str">
        <f>'リーグ戦申込書51～70名'!C55:D55</f>
        <v/>
      </c>
      <c r="D55" s="1034"/>
      <c r="E55" s="1017" t="str">
        <f>'リーグ戦申込書51～70名'!E55:F55</f>
        <v/>
      </c>
      <c r="F55" s="1019"/>
      <c r="G55" s="463" t="str">
        <f>'リーグ戦申込書51～70名'!G55</f>
        <v/>
      </c>
      <c r="H55" s="1017" t="str">
        <f>'リーグ戦申込書51～70名'!H55:J55</f>
        <v/>
      </c>
      <c r="I55" s="1018"/>
      <c r="J55" s="1019"/>
      <c r="K55" s="1017" t="str">
        <f>'リーグ戦申込書51～70名'!K55:M55</f>
        <v/>
      </c>
      <c r="L55" s="1018"/>
      <c r="M55" s="1019"/>
      <c r="N55" s="1204" t="str">
        <f>'リーグ戦申込書51～70名'!N55:O55</f>
        <v/>
      </c>
      <c r="O55" s="1205"/>
      <c r="P55" s="1022" t="str">
        <f>'リーグ戦申込書51～70名'!P55:R55</f>
        <v/>
      </c>
      <c r="Q55" s="1023"/>
      <c r="R55" s="1024"/>
      <c r="S55" s="317" t="str">
        <f>'リーグ戦申込書51～70名'!S55</f>
        <v/>
      </c>
      <c r="T55" s="1025" t="str">
        <f>'リーグ戦申込書51～70名'!T55:V55</f>
        <v/>
      </c>
      <c r="U55" s="1026"/>
      <c r="V55" s="1027"/>
      <c r="W55" s="64"/>
      <c r="AF55" s="67"/>
    </row>
    <row r="56" spans="1:32" s="65" customFormat="1" ht="12" customHeight="1">
      <c r="A56" s="446">
        <f>'リーグ戦申込書51～70名'!A56</f>
        <v>0</v>
      </c>
      <c r="B56" s="81">
        <v>44</v>
      </c>
      <c r="C56" s="1033" t="str">
        <f>'リーグ戦申込書51～70名'!C56:D56</f>
        <v/>
      </c>
      <c r="D56" s="1034"/>
      <c r="E56" s="1017" t="str">
        <f>'リーグ戦申込書51～70名'!E56:F56</f>
        <v/>
      </c>
      <c r="F56" s="1019"/>
      <c r="G56" s="464" t="str">
        <f>'リーグ戦申込書51～70名'!G56</f>
        <v/>
      </c>
      <c r="H56" s="1017" t="str">
        <f>'リーグ戦申込書51～70名'!H56:J56</f>
        <v/>
      </c>
      <c r="I56" s="1018"/>
      <c r="J56" s="1019"/>
      <c r="K56" s="1017" t="str">
        <f>'リーグ戦申込書51～70名'!K56:M56</f>
        <v/>
      </c>
      <c r="L56" s="1018"/>
      <c r="M56" s="1019"/>
      <c r="N56" s="1204" t="str">
        <f>'リーグ戦申込書51～70名'!N56:O56</f>
        <v/>
      </c>
      <c r="O56" s="1205"/>
      <c r="P56" s="1022" t="str">
        <f>'リーグ戦申込書51～70名'!P56:R56</f>
        <v/>
      </c>
      <c r="Q56" s="1023"/>
      <c r="R56" s="1024"/>
      <c r="S56" s="317" t="str">
        <f>'リーグ戦申込書51～70名'!S56</f>
        <v/>
      </c>
      <c r="T56" s="1025" t="str">
        <f>'リーグ戦申込書51～70名'!T56:V56</f>
        <v/>
      </c>
      <c r="U56" s="1026"/>
      <c r="V56" s="1027"/>
      <c r="W56" s="64"/>
      <c r="AF56" s="67"/>
    </row>
    <row r="57" spans="1:32" s="65" customFormat="1" ht="12" customHeight="1">
      <c r="A57" s="446">
        <f>'リーグ戦申込書51～70名'!A57</f>
        <v>0</v>
      </c>
      <c r="B57" s="81">
        <v>45</v>
      </c>
      <c r="C57" s="1033" t="str">
        <f>'リーグ戦申込書51～70名'!C57:D57</f>
        <v/>
      </c>
      <c r="D57" s="1034"/>
      <c r="E57" s="1017" t="str">
        <f>'リーグ戦申込書51～70名'!E57:F57</f>
        <v/>
      </c>
      <c r="F57" s="1019"/>
      <c r="G57" s="463" t="str">
        <f>'リーグ戦申込書51～70名'!G57</f>
        <v/>
      </c>
      <c r="H57" s="1017" t="str">
        <f>'リーグ戦申込書51～70名'!H57:J57</f>
        <v/>
      </c>
      <c r="I57" s="1018"/>
      <c r="J57" s="1019"/>
      <c r="K57" s="1017" t="str">
        <f>'リーグ戦申込書51～70名'!K57:M57</f>
        <v/>
      </c>
      <c r="L57" s="1018"/>
      <c r="M57" s="1019"/>
      <c r="N57" s="1204" t="str">
        <f>'リーグ戦申込書51～70名'!N57:O57</f>
        <v/>
      </c>
      <c r="O57" s="1205"/>
      <c r="P57" s="1022" t="str">
        <f>'リーグ戦申込書51～70名'!P57:R57</f>
        <v/>
      </c>
      <c r="Q57" s="1023"/>
      <c r="R57" s="1024"/>
      <c r="S57" s="317" t="str">
        <f>'リーグ戦申込書51～70名'!S57</f>
        <v/>
      </c>
      <c r="T57" s="1025" t="str">
        <f>'リーグ戦申込書51～70名'!T57:V57</f>
        <v/>
      </c>
      <c r="U57" s="1026"/>
      <c r="V57" s="1027"/>
      <c r="W57" s="64"/>
      <c r="AF57" s="67"/>
    </row>
    <row r="58" spans="1:32" s="65" customFormat="1" ht="12" customHeight="1">
      <c r="A58" s="446">
        <f>'リーグ戦申込書51～70名'!A58</f>
        <v>0</v>
      </c>
      <c r="B58" s="81">
        <v>46</v>
      </c>
      <c r="C58" s="1033" t="str">
        <f>'リーグ戦申込書51～70名'!C58:D58</f>
        <v/>
      </c>
      <c r="D58" s="1034"/>
      <c r="E58" s="1017" t="str">
        <f>'リーグ戦申込書51～70名'!E58:F58</f>
        <v/>
      </c>
      <c r="F58" s="1019"/>
      <c r="G58" s="463" t="str">
        <f>'リーグ戦申込書51～70名'!G58</f>
        <v/>
      </c>
      <c r="H58" s="1017" t="str">
        <f>'リーグ戦申込書51～70名'!H58:J58</f>
        <v/>
      </c>
      <c r="I58" s="1018"/>
      <c r="J58" s="1019"/>
      <c r="K58" s="1017" t="str">
        <f>'リーグ戦申込書51～70名'!K58:M58</f>
        <v/>
      </c>
      <c r="L58" s="1018"/>
      <c r="M58" s="1019"/>
      <c r="N58" s="1204" t="str">
        <f>'リーグ戦申込書51～70名'!N58:O58</f>
        <v/>
      </c>
      <c r="O58" s="1205"/>
      <c r="P58" s="1022" t="str">
        <f>'リーグ戦申込書51～70名'!P58:R58</f>
        <v/>
      </c>
      <c r="Q58" s="1023"/>
      <c r="R58" s="1024"/>
      <c r="S58" s="317" t="str">
        <f>'リーグ戦申込書51～70名'!S58</f>
        <v/>
      </c>
      <c r="T58" s="1025" t="str">
        <f>'リーグ戦申込書51～70名'!T58:V58</f>
        <v/>
      </c>
      <c r="U58" s="1026"/>
      <c r="V58" s="1027"/>
      <c r="W58" s="64"/>
      <c r="AF58" s="67"/>
    </row>
    <row r="59" spans="1:32" s="65" customFormat="1" ht="12" customHeight="1">
      <c r="A59" s="446">
        <f>'リーグ戦申込書51～70名'!A59</f>
        <v>0</v>
      </c>
      <c r="B59" s="81">
        <v>47</v>
      </c>
      <c r="C59" s="1033" t="str">
        <f>'リーグ戦申込書51～70名'!C59:D59</f>
        <v/>
      </c>
      <c r="D59" s="1034"/>
      <c r="E59" s="1017" t="str">
        <f>'リーグ戦申込書51～70名'!E59:F59</f>
        <v/>
      </c>
      <c r="F59" s="1019"/>
      <c r="G59" s="463" t="str">
        <f>'リーグ戦申込書51～70名'!G59</f>
        <v/>
      </c>
      <c r="H59" s="1017" t="str">
        <f>'リーグ戦申込書51～70名'!H59:J59</f>
        <v/>
      </c>
      <c r="I59" s="1018"/>
      <c r="J59" s="1019"/>
      <c r="K59" s="1017" t="str">
        <f>'リーグ戦申込書51～70名'!K59:M59</f>
        <v/>
      </c>
      <c r="L59" s="1018"/>
      <c r="M59" s="1019"/>
      <c r="N59" s="1204" t="str">
        <f>'リーグ戦申込書51～70名'!N59:O59</f>
        <v/>
      </c>
      <c r="O59" s="1205"/>
      <c r="P59" s="1022" t="str">
        <f>'リーグ戦申込書51～70名'!P59:R59</f>
        <v/>
      </c>
      <c r="Q59" s="1023"/>
      <c r="R59" s="1024"/>
      <c r="S59" s="317" t="str">
        <f>'リーグ戦申込書51～70名'!S59</f>
        <v/>
      </c>
      <c r="T59" s="1025" t="str">
        <f>'リーグ戦申込書51～70名'!T59:V59</f>
        <v/>
      </c>
      <c r="U59" s="1026"/>
      <c r="V59" s="1027"/>
      <c r="W59" s="64"/>
      <c r="AF59" s="67"/>
    </row>
    <row r="60" spans="1:32" s="65" customFormat="1" ht="12" customHeight="1">
      <c r="A60" s="446">
        <f>'リーグ戦申込書51～70名'!A60</f>
        <v>0</v>
      </c>
      <c r="B60" s="81">
        <v>48</v>
      </c>
      <c r="C60" s="1033" t="str">
        <f>'リーグ戦申込書51～70名'!C60:D60</f>
        <v/>
      </c>
      <c r="D60" s="1034"/>
      <c r="E60" s="1017" t="str">
        <f>'リーグ戦申込書51～70名'!E60:F60</f>
        <v/>
      </c>
      <c r="F60" s="1019"/>
      <c r="G60" s="463" t="str">
        <f>'リーグ戦申込書51～70名'!G60</f>
        <v/>
      </c>
      <c r="H60" s="1017" t="str">
        <f>'リーグ戦申込書51～70名'!H60:J60</f>
        <v/>
      </c>
      <c r="I60" s="1018"/>
      <c r="J60" s="1019"/>
      <c r="K60" s="1017" t="str">
        <f>'リーグ戦申込書51～70名'!K60:M60</f>
        <v/>
      </c>
      <c r="L60" s="1018"/>
      <c r="M60" s="1019"/>
      <c r="N60" s="1204" t="str">
        <f>'リーグ戦申込書51～70名'!N60:O60</f>
        <v/>
      </c>
      <c r="O60" s="1205"/>
      <c r="P60" s="1022" t="str">
        <f>'リーグ戦申込書51～70名'!P60:R60</f>
        <v/>
      </c>
      <c r="Q60" s="1023"/>
      <c r="R60" s="1024"/>
      <c r="S60" s="317" t="str">
        <f>'リーグ戦申込書51～70名'!S60</f>
        <v/>
      </c>
      <c r="T60" s="1025" t="str">
        <f>'リーグ戦申込書51～70名'!T60:V60</f>
        <v/>
      </c>
      <c r="U60" s="1026"/>
      <c r="V60" s="1027"/>
      <c r="W60" s="64"/>
      <c r="AF60" s="67"/>
    </row>
    <row r="61" spans="1:32" s="65" customFormat="1" ht="12" customHeight="1">
      <c r="A61" s="446">
        <f>'リーグ戦申込書51～70名'!A61</f>
        <v>0</v>
      </c>
      <c r="B61" s="81">
        <v>49</v>
      </c>
      <c r="C61" s="1033" t="str">
        <f>'リーグ戦申込書51～70名'!C61:D61</f>
        <v/>
      </c>
      <c r="D61" s="1034"/>
      <c r="E61" s="1017" t="str">
        <f>'リーグ戦申込書51～70名'!E61:F61</f>
        <v/>
      </c>
      <c r="F61" s="1019"/>
      <c r="G61" s="463" t="str">
        <f>'リーグ戦申込書51～70名'!G61</f>
        <v/>
      </c>
      <c r="H61" s="1017" t="str">
        <f>'リーグ戦申込書51～70名'!H61:J61</f>
        <v/>
      </c>
      <c r="I61" s="1018"/>
      <c r="J61" s="1019"/>
      <c r="K61" s="1017" t="str">
        <f>'リーグ戦申込書51～70名'!K61:M61</f>
        <v/>
      </c>
      <c r="L61" s="1018"/>
      <c r="M61" s="1019"/>
      <c r="N61" s="1204" t="str">
        <f>'リーグ戦申込書51～70名'!N61:O61</f>
        <v/>
      </c>
      <c r="O61" s="1205"/>
      <c r="P61" s="1022" t="str">
        <f>'リーグ戦申込書51～70名'!P61:R61</f>
        <v/>
      </c>
      <c r="Q61" s="1023"/>
      <c r="R61" s="1024"/>
      <c r="S61" s="317" t="str">
        <f>'リーグ戦申込書51～70名'!S61</f>
        <v/>
      </c>
      <c r="T61" s="1025" t="str">
        <f>'リーグ戦申込書51～70名'!T61:V61</f>
        <v/>
      </c>
      <c r="U61" s="1026"/>
      <c r="V61" s="1027"/>
      <c r="W61" s="64"/>
      <c r="AF61" s="67"/>
    </row>
    <row r="62" spans="1:32" s="65" customFormat="1" ht="12" customHeight="1">
      <c r="A62" s="446">
        <f>'リーグ戦申込書51～70名'!A62</f>
        <v>0</v>
      </c>
      <c r="B62" s="81">
        <v>50</v>
      </c>
      <c r="C62" s="1033" t="str">
        <f>'リーグ戦申込書51～70名'!C62:D62</f>
        <v/>
      </c>
      <c r="D62" s="1034"/>
      <c r="E62" s="1017" t="str">
        <f>'リーグ戦申込書51～70名'!E62:F62</f>
        <v/>
      </c>
      <c r="F62" s="1019"/>
      <c r="G62" s="463" t="str">
        <f>'リーグ戦申込書51～70名'!G62</f>
        <v/>
      </c>
      <c r="H62" s="1017" t="str">
        <f>'リーグ戦申込書51～70名'!H62:J62</f>
        <v/>
      </c>
      <c r="I62" s="1018"/>
      <c r="J62" s="1019"/>
      <c r="K62" s="1017" t="str">
        <f>'リーグ戦申込書51～70名'!K62:M62</f>
        <v/>
      </c>
      <c r="L62" s="1018"/>
      <c r="M62" s="1019"/>
      <c r="N62" s="1204" t="str">
        <f>'リーグ戦申込書51～70名'!N62:O62</f>
        <v/>
      </c>
      <c r="O62" s="1205"/>
      <c r="P62" s="1022" t="str">
        <f>'リーグ戦申込書51～70名'!P62:R62</f>
        <v/>
      </c>
      <c r="Q62" s="1023"/>
      <c r="R62" s="1024"/>
      <c r="S62" s="317" t="str">
        <f>'リーグ戦申込書51～70名'!S62</f>
        <v/>
      </c>
      <c r="T62" s="1025" t="str">
        <f>'リーグ戦申込書51～70名'!T62:V62</f>
        <v/>
      </c>
      <c r="U62" s="1026"/>
      <c r="V62" s="1027"/>
      <c r="W62" s="64"/>
      <c r="AF62" s="67"/>
    </row>
    <row r="63" spans="1:32" s="65" customFormat="1" ht="12" customHeight="1">
      <c r="A63" s="446">
        <f>'リーグ戦申込書51～70名'!A63</f>
        <v>0</v>
      </c>
      <c r="B63" s="81">
        <v>31</v>
      </c>
      <c r="C63" s="1033" t="str">
        <f>'リーグ戦申込書51～70名'!C63:D63</f>
        <v/>
      </c>
      <c r="D63" s="1034"/>
      <c r="E63" s="1017" t="str">
        <f>'リーグ戦申込書51～70名'!E63:F63</f>
        <v/>
      </c>
      <c r="F63" s="1019"/>
      <c r="G63" s="463" t="str">
        <f>'リーグ戦申込書51～70名'!G63</f>
        <v/>
      </c>
      <c r="H63" s="1017" t="str">
        <f>'リーグ戦申込書51～70名'!H63:J63</f>
        <v/>
      </c>
      <c r="I63" s="1018"/>
      <c r="J63" s="1019"/>
      <c r="K63" s="1017" t="str">
        <f>'リーグ戦申込書51～70名'!K63:M63</f>
        <v/>
      </c>
      <c r="L63" s="1018"/>
      <c r="M63" s="1019"/>
      <c r="N63" s="1204" t="str">
        <f>'リーグ戦申込書51～70名'!N63:O63</f>
        <v/>
      </c>
      <c r="O63" s="1205"/>
      <c r="P63" s="1022" t="str">
        <f>'リーグ戦申込書51～70名'!P63:R63</f>
        <v/>
      </c>
      <c r="Q63" s="1023"/>
      <c r="R63" s="1024"/>
      <c r="S63" s="317" t="str">
        <f>'リーグ戦申込書51～70名'!S63</f>
        <v/>
      </c>
      <c r="T63" s="1025" t="str">
        <f>'リーグ戦申込書51～70名'!T63:V63</f>
        <v/>
      </c>
      <c r="U63" s="1026"/>
      <c r="V63" s="1027"/>
      <c r="W63" s="64"/>
      <c r="AF63" s="67"/>
    </row>
    <row r="64" spans="1:32" s="65" customFormat="1" ht="12" customHeight="1">
      <c r="A64" s="446">
        <f>'リーグ戦申込書51～70名'!A64</f>
        <v>0</v>
      </c>
      <c r="B64" s="81">
        <v>32</v>
      </c>
      <c r="C64" s="1033" t="str">
        <f>'リーグ戦申込書51～70名'!C64:D64</f>
        <v/>
      </c>
      <c r="D64" s="1034"/>
      <c r="E64" s="1017" t="str">
        <f>'リーグ戦申込書51～70名'!E64:F64</f>
        <v/>
      </c>
      <c r="F64" s="1019"/>
      <c r="G64" s="463" t="str">
        <f>'リーグ戦申込書51～70名'!G64</f>
        <v/>
      </c>
      <c r="H64" s="1017" t="str">
        <f>'リーグ戦申込書51～70名'!H64:J64</f>
        <v/>
      </c>
      <c r="I64" s="1018"/>
      <c r="J64" s="1019"/>
      <c r="K64" s="1017" t="str">
        <f>'リーグ戦申込書51～70名'!K64:M64</f>
        <v/>
      </c>
      <c r="L64" s="1018"/>
      <c r="M64" s="1019"/>
      <c r="N64" s="1204" t="str">
        <f>'リーグ戦申込書51～70名'!N64:O64</f>
        <v/>
      </c>
      <c r="O64" s="1205"/>
      <c r="P64" s="1022" t="str">
        <f>'リーグ戦申込書51～70名'!P64:R64</f>
        <v/>
      </c>
      <c r="Q64" s="1023"/>
      <c r="R64" s="1024"/>
      <c r="S64" s="317" t="str">
        <f>'リーグ戦申込書51～70名'!S64</f>
        <v/>
      </c>
      <c r="T64" s="1025" t="str">
        <f>'リーグ戦申込書51～70名'!T64:V64</f>
        <v/>
      </c>
      <c r="U64" s="1026"/>
      <c r="V64" s="1027"/>
      <c r="W64" s="64"/>
      <c r="AF64" s="67"/>
    </row>
    <row r="65" spans="1:32" s="65" customFormat="1" ht="12" customHeight="1">
      <c r="A65" s="446">
        <f>'リーグ戦申込書51～70名'!A65</f>
        <v>0</v>
      </c>
      <c r="B65" s="81">
        <v>33</v>
      </c>
      <c r="C65" s="1033" t="str">
        <f>'リーグ戦申込書51～70名'!C65:D65</f>
        <v/>
      </c>
      <c r="D65" s="1034"/>
      <c r="E65" s="1017" t="str">
        <f>'リーグ戦申込書51～70名'!E65:F65</f>
        <v/>
      </c>
      <c r="F65" s="1019"/>
      <c r="G65" s="463" t="str">
        <f>'リーグ戦申込書51～70名'!G65</f>
        <v/>
      </c>
      <c r="H65" s="1017" t="str">
        <f>'リーグ戦申込書51～70名'!H65:J65</f>
        <v/>
      </c>
      <c r="I65" s="1018"/>
      <c r="J65" s="1019"/>
      <c r="K65" s="1017" t="str">
        <f>'リーグ戦申込書51～70名'!K65:M65</f>
        <v/>
      </c>
      <c r="L65" s="1018"/>
      <c r="M65" s="1019"/>
      <c r="N65" s="1204" t="str">
        <f>'リーグ戦申込書51～70名'!N65:O65</f>
        <v/>
      </c>
      <c r="O65" s="1205"/>
      <c r="P65" s="1022" t="str">
        <f>'リーグ戦申込書51～70名'!P65:R65</f>
        <v/>
      </c>
      <c r="Q65" s="1023"/>
      <c r="R65" s="1024"/>
      <c r="S65" s="317" t="str">
        <f>'リーグ戦申込書51～70名'!S65</f>
        <v/>
      </c>
      <c r="T65" s="1025" t="str">
        <f>'リーグ戦申込書51～70名'!T65:V65</f>
        <v/>
      </c>
      <c r="U65" s="1026"/>
      <c r="V65" s="1027"/>
      <c r="W65" s="64"/>
      <c r="AF65" s="67"/>
    </row>
    <row r="66" spans="1:32" s="65" customFormat="1" ht="12" customHeight="1">
      <c r="A66" s="446">
        <f>'リーグ戦申込書51～70名'!A66</f>
        <v>0</v>
      </c>
      <c r="B66" s="81">
        <v>34</v>
      </c>
      <c r="C66" s="1033" t="str">
        <f>'リーグ戦申込書51～70名'!C66:D66</f>
        <v/>
      </c>
      <c r="D66" s="1034"/>
      <c r="E66" s="1017" t="str">
        <f>'リーグ戦申込書51～70名'!E66:F66</f>
        <v/>
      </c>
      <c r="F66" s="1019"/>
      <c r="G66" s="464" t="str">
        <f>'リーグ戦申込書51～70名'!G66</f>
        <v/>
      </c>
      <c r="H66" s="1017" t="str">
        <f>'リーグ戦申込書51～70名'!H66:J66</f>
        <v/>
      </c>
      <c r="I66" s="1018"/>
      <c r="J66" s="1019"/>
      <c r="K66" s="1017" t="str">
        <f>'リーグ戦申込書51～70名'!K66:M66</f>
        <v/>
      </c>
      <c r="L66" s="1018"/>
      <c r="M66" s="1019"/>
      <c r="N66" s="1204" t="str">
        <f>'リーグ戦申込書51～70名'!N66:O66</f>
        <v/>
      </c>
      <c r="O66" s="1205"/>
      <c r="P66" s="1022" t="str">
        <f>'リーグ戦申込書51～70名'!P66:R66</f>
        <v/>
      </c>
      <c r="Q66" s="1023"/>
      <c r="R66" s="1024"/>
      <c r="S66" s="317" t="str">
        <f>'リーグ戦申込書51～70名'!S66</f>
        <v/>
      </c>
      <c r="T66" s="1025" t="str">
        <f>'リーグ戦申込書51～70名'!T66:V66</f>
        <v/>
      </c>
      <c r="U66" s="1026"/>
      <c r="V66" s="1027"/>
      <c r="W66" s="64"/>
      <c r="AF66" s="67"/>
    </row>
    <row r="67" spans="1:32" s="65" customFormat="1" ht="12" customHeight="1">
      <c r="A67" s="446">
        <f>'リーグ戦申込書51～70名'!A67</f>
        <v>0</v>
      </c>
      <c r="B67" s="81">
        <v>35</v>
      </c>
      <c r="C67" s="1033" t="str">
        <f>'リーグ戦申込書51～70名'!C67:D67</f>
        <v/>
      </c>
      <c r="D67" s="1034"/>
      <c r="E67" s="1017" t="str">
        <f>'リーグ戦申込書51～70名'!E67:F67</f>
        <v/>
      </c>
      <c r="F67" s="1019"/>
      <c r="G67" s="463" t="str">
        <f>'リーグ戦申込書51～70名'!G67</f>
        <v/>
      </c>
      <c r="H67" s="1017" t="str">
        <f>'リーグ戦申込書51～70名'!H67:J67</f>
        <v/>
      </c>
      <c r="I67" s="1018"/>
      <c r="J67" s="1019"/>
      <c r="K67" s="1017" t="str">
        <f>'リーグ戦申込書51～70名'!K67:M67</f>
        <v/>
      </c>
      <c r="L67" s="1018"/>
      <c r="M67" s="1019"/>
      <c r="N67" s="1204" t="str">
        <f>'リーグ戦申込書51～70名'!N67:O67</f>
        <v/>
      </c>
      <c r="O67" s="1205"/>
      <c r="P67" s="1022" t="str">
        <f>'リーグ戦申込書51～70名'!P67:R67</f>
        <v/>
      </c>
      <c r="Q67" s="1023"/>
      <c r="R67" s="1024"/>
      <c r="S67" s="317" t="str">
        <f>'リーグ戦申込書51～70名'!S67</f>
        <v/>
      </c>
      <c r="T67" s="1025" t="str">
        <f>'リーグ戦申込書51～70名'!T67:V67</f>
        <v/>
      </c>
      <c r="U67" s="1026"/>
      <c r="V67" s="1027"/>
      <c r="W67" s="64"/>
      <c r="AF67" s="67"/>
    </row>
    <row r="68" spans="1:32" s="65" customFormat="1" ht="12" customHeight="1">
      <c r="A68" s="446">
        <f>'リーグ戦申込書51～70名'!A68</f>
        <v>0</v>
      </c>
      <c r="B68" s="81">
        <v>36</v>
      </c>
      <c r="C68" s="1033" t="str">
        <f>'リーグ戦申込書51～70名'!C68:D68</f>
        <v/>
      </c>
      <c r="D68" s="1034"/>
      <c r="E68" s="1017" t="str">
        <f>'リーグ戦申込書51～70名'!E68:F68</f>
        <v/>
      </c>
      <c r="F68" s="1019"/>
      <c r="G68" s="463" t="str">
        <f>'リーグ戦申込書51～70名'!G68</f>
        <v/>
      </c>
      <c r="H68" s="1017" t="str">
        <f>'リーグ戦申込書51～70名'!H68:J68</f>
        <v/>
      </c>
      <c r="I68" s="1018"/>
      <c r="J68" s="1019"/>
      <c r="K68" s="1017" t="str">
        <f>'リーグ戦申込書51～70名'!K68:M68</f>
        <v/>
      </c>
      <c r="L68" s="1018"/>
      <c r="M68" s="1019"/>
      <c r="N68" s="1204" t="str">
        <f>'リーグ戦申込書51～70名'!N68:O68</f>
        <v/>
      </c>
      <c r="O68" s="1205"/>
      <c r="P68" s="1022" t="str">
        <f>'リーグ戦申込書51～70名'!P68:R68</f>
        <v/>
      </c>
      <c r="Q68" s="1023"/>
      <c r="R68" s="1024"/>
      <c r="S68" s="317" t="str">
        <f>'リーグ戦申込書51～70名'!S68</f>
        <v/>
      </c>
      <c r="T68" s="1025" t="str">
        <f>'リーグ戦申込書51～70名'!T68:V68</f>
        <v/>
      </c>
      <c r="U68" s="1026"/>
      <c r="V68" s="1027"/>
      <c r="W68" s="64"/>
      <c r="AF68" s="67"/>
    </row>
    <row r="69" spans="1:32" s="65" customFormat="1" ht="12" customHeight="1">
      <c r="A69" s="446">
        <f>'リーグ戦申込書51～70名'!A69</f>
        <v>0</v>
      </c>
      <c r="B69" s="81">
        <v>37</v>
      </c>
      <c r="C69" s="1033" t="str">
        <f>'リーグ戦申込書51～70名'!C69:D69</f>
        <v/>
      </c>
      <c r="D69" s="1034"/>
      <c r="E69" s="1017" t="str">
        <f>'リーグ戦申込書51～70名'!E69:F69</f>
        <v/>
      </c>
      <c r="F69" s="1019"/>
      <c r="G69" s="463" t="str">
        <f>'リーグ戦申込書51～70名'!G69</f>
        <v/>
      </c>
      <c r="H69" s="1017" t="str">
        <f>'リーグ戦申込書51～70名'!H69:J69</f>
        <v/>
      </c>
      <c r="I69" s="1018"/>
      <c r="J69" s="1019"/>
      <c r="K69" s="1017" t="str">
        <f>'リーグ戦申込書51～70名'!K69:M69</f>
        <v/>
      </c>
      <c r="L69" s="1018"/>
      <c r="M69" s="1019"/>
      <c r="N69" s="1204" t="str">
        <f>'リーグ戦申込書51～70名'!N69:O69</f>
        <v/>
      </c>
      <c r="O69" s="1205"/>
      <c r="P69" s="1022" t="str">
        <f>'リーグ戦申込書51～70名'!P69:R69</f>
        <v/>
      </c>
      <c r="Q69" s="1023"/>
      <c r="R69" s="1024"/>
      <c r="S69" s="317" t="str">
        <f>'リーグ戦申込書51～70名'!S69</f>
        <v/>
      </c>
      <c r="T69" s="1025" t="str">
        <f>'リーグ戦申込書51～70名'!T69:V69</f>
        <v/>
      </c>
      <c r="U69" s="1026"/>
      <c r="V69" s="1027"/>
      <c r="W69" s="64"/>
      <c r="AF69" s="67"/>
    </row>
    <row r="70" spans="1:32" s="65" customFormat="1" ht="12" customHeight="1">
      <c r="A70" s="446">
        <f>'リーグ戦申込書51～70名'!A70</f>
        <v>0</v>
      </c>
      <c r="B70" s="81">
        <v>38</v>
      </c>
      <c r="C70" s="1033" t="str">
        <f>'リーグ戦申込書51～70名'!C70:D70</f>
        <v/>
      </c>
      <c r="D70" s="1034"/>
      <c r="E70" s="1017" t="str">
        <f>'リーグ戦申込書51～70名'!E70:F70</f>
        <v/>
      </c>
      <c r="F70" s="1019"/>
      <c r="G70" s="463" t="str">
        <f>'リーグ戦申込書51～70名'!G70</f>
        <v/>
      </c>
      <c r="H70" s="1017" t="str">
        <f>'リーグ戦申込書51～70名'!H70:J70</f>
        <v/>
      </c>
      <c r="I70" s="1018"/>
      <c r="J70" s="1019"/>
      <c r="K70" s="1017" t="str">
        <f>'リーグ戦申込書51～70名'!K70:M70</f>
        <v/>
      </c>
      <c r="L70" s="1018"/>
      <c r="M70" s="1019"/>
      <c r="N70" s="1204" t="str">
        <f>'リーグ戦申込書51～70名'!N70:O70</f>
        <v/>
      </c>
      <c r="O70" s="1205"/>
      <c r="P70" s="1022" t="str">
        <f>'リーグ戦申込書51～70名'!P70:R70</f>
        <v/>
      </c>
      <c r="Q70" s="1023"/>
      <c r="R70" s="1024"/>
      <c r="S70" s="317" t="str">
        <f>'リーグ戦申込書51～70名'!S70</f>
        <v/>
      </c>
      <c r="T70" s="1025" t="str">
        <f>'リーグ戦申込書51～70名'!T70:V70</f>
        <v/>
      </c>
      <c r="U70" s="1026"/>
      <c r="V70" s="1027"/>
      <c r="W70" s="64"/>
      <c r="AF70" s="67"/>
    </row>
    <row r="71" spans="1:32" s="65" customFormat="1" ht="12" customHeight="1">
      <c r="A71" s="446">
        <f>'リーグ戦申込書51～70名'!A71</f>
        <v>0</v>
      </c>
      <c r="B71" s="81">
        <v>39</v>
      </c>
      <c r="C71" s="1033" t="str">
        <f>'リーグ戦申込書51～70名'!C71:D71</f>
        <v/>
      </c>
      <c r="D71" s="1034"/>
      <c r="E71" s="1017" t="str">
        <f>'リーグ戦申込書51～70名'!E71:F71</f>
        <v/>
      </c>
      <c r="F71" s="1019"/>
      <c r="G71" s="463" t="str">
        <f>'リーグ戦申込書51～70名'!G71</f>
        <v/>
      </c>
      <c r="H71" s="1017" t="str">
        <f>'リーグ戦申込書51～70名'!H71:J71</f>
        <v/>
      </c>
      <c r="I71" s="1018"/>
      <c r="J71" s="1019"/>
      <c r="K71" s="1017" t="str">
        <f>'リーグ戦申込書51～70名'!K71:M71</f>
        <v/>
      </c>
      <c r="L71" s="1018"/>
      <c r="M71" s="1019"/>
      <c r="N71" s="1204" t="str">
        <f>'リーグ戦申込書51～70名'!N71:O71</f>
        <v/>
      </c>
      <c r="O71" s="1205"/>
      <c r="P71" s="1022" t="str">
        <f>'リーグ戦申込書51～70名'!P71:R71</f>
        <v/>
      </c>
      <c r="Q71" s="1023"/>
      <c r="R71" s="1024"/>
      <c r="S71" s="317" t="str">
        <f>'リーグ戦申込書51～70名'!S71</f>
        <v/>
      </c>
      <c r="T71" s="1025" t="str">
        <f>'リーグ戦申込書51～70名'!T71:V71</f>
        <v/>
      </c>
      <c r="U71" s="1026"/>
      <c r="V71" s="1027"/>
      <c r="W71" s="64"/>
      <c r="AF71" s="67"/>
    </row>
    <row r="72" spans="1:32" s="65" customFormat="1" ht="12" customHeight="1">
      <c r="A72" s="446">
        <f>'リーグ戦申込書51～70名'!A72</f>
        <v>0</v>
      </c>
      <c r="B72" s="81">
        <v>40</v>
      </c>
      <c r="C72" s="1033" t="str">
        <f>'リーグ戦申込書51～70名'!C72:D72</f>
        <v/>
      </c>
      <c r="D72" s="1034"/>
      <c r="E72" s="1017" t="str">
        <f>'リーグ戦申込書51～70名'!E72:F72</f>
        <v/>
      </c>
      <c r="F72" s="1019"/>
      <c r="G72" s="463" t="str">
        <f>'リーグ戦申込書51～70名'!G72</f>
        <v/>
      </c>
      <c r="H72" s="1017" t="str">
        <f>'リーグ戦申込書51～70名'!H72:J72</f>
        <v/>
      </c>
      <c r="I72" s="1018"/>
      <c r="J72" s="1019"/>
      <c r="K72" s="1017" t="str">
        <f>'リーグ戦申込書51～70名'!K72:M72</f>
        <v/>
      </c>
      <c r="L72" s="1018"/>
      <c r="M72" s="1019"/>
      <c r="N72" s="1204" t="str">
        <f>'リーグ戦申込書51～70名'!N72:O72</f>
        <v/>
      </c>
      <c r="O72" s="1205"/>
      <c r="P72" s="1022" t="str">
        <f>'リーグ戦申込書51～70名'!P72:R72</f>
        <v/>
      </c>
      <c r="Q72" s="1023"/>
      <c r="R72" s="1024"/>
      <c r="S72" s="317" t="str">
        <f>'リーグ戦申込書51～70名'!S72</f>
        <v/>
      </c>
      <c r="T72" s="1025" t="str">
        <f>'リーグ戦申込書51～70名'!T72:V72</f>
        <v/>
      </c>
      <c r="U72" s="1026"/>
      <c r="V72" s="1027"/>
      <c r="W72" s="64"/>
      <c r="AF72" s="67"/>
    </row>
    <row r="73" spans="1:32" s="65" customFormat="1" ht="12" customHeight="1">
      <c r="A73" s="446">
        <f>'リーグ戦申込書51～70名'!A73</f>
        <v>0</v>
      </c>
      <c r="B73" s="81">
        <v>41</v>
      </c>
      <c r="C73" s="1033" t="str">
        <f>'リーグ戦申込書51～70名'!C73:D73</f>
        <v/>
      </c>
      <c r="D73" s="1034"/>
      <c r="E73" s="1017" t="str">
        <f>'リーグ戦申込書51～70名'!E73:F73</f>
        <v/>
      </c>
      <c r="F73" s="1019"/>
      <c r="G73" s="463" t="str">
        <f>'リーグ戦申込書51～70名'!G73</f>
        <v/>
      </c>
      <c r="H73" s="1017" t="str">
        <f>'リーグ戦申込書51～70名'!H73:J73</f>
        <v/>
      </c>
      <c r="I73" s="1018"/>
      <c r="J73" s="1019"/>
      <c r="K73" s="1017" t="str">
        <f>'リーグ戦申込書51～70名'!K73:M73</f>
        <v/>
      </c>
      <c r="L73" s="1018"/>
      <c r="M73" s="1019"/>
      <c r="N73" s="1204" t="str">
        <f>'リーグ戦申込書51～70名'!N73:O73</f>
        <v/>
      </c>
      <c r="O73" s="1205"/>
      <c r="P73" s="1022" t="str">
        <f>'リーグ戦申込書51～70名'!P73:R73</f>
        <v/>
      </c>
      <c r="Q73" s="1023"/>
      <c r="R73" s="1024"/>
      <c r="S73" s="317" t="str">
        <f>'リーグ戦申込書51～70名'!S73</f>
        <v/>
      </c>
      <c r="T73" s="1025" t="str">
        <f>'リーグ戦申込書51～70名'!T73:V73</f>
        <v/>
      </c>
      <c r="U73" s="1026"/>
      <c r="V73" s="1027"/>
      <c r="W73" s="64"/>
      <c r="AF73" s="67"/>
    </row>
    <row r="74" spans="1:32" s="65" customFormat="1" ht="12" customHeight="1">
      <c r="A74" s="446">
        <f>'リーグ戦申込書51～70名'!A74</f>
        <v>0</v>
      </c>
      <c r="B74" s="81">
        <v>42</v>
      </c>
      <c r="C74" s="1033" t="str">
        <f>'リーグ戦申込書51～70名'!C74:D74</f>
        <v/>
      </c>
      <c r="D74" s="1034"/>
      <c r="E74" s="1017" t="str">
        <f>'リーグ戦申込書51～70名'!E74:F74</f>
        <v/>
      </c>
      <c r="F74" s="1019"/>
      <c r="G74" s="463" t="str">
        <f>'リーグ戦申込書51～70名'!G74</f>
        <v/>
      </c>
      <c r="H74" s="1017" t="str">
        <f>'リーグ戦申込書51～70名'!H74:J74</f>
        <v/>
      </c>
      <c r="I74" s="1018"/>
      <c r="J74" s="1019"/>
      <c r="K74" s="1017" t="str">
        <f>'リーグ戦申込書51～70名'!K74:M74</f>
        <v/>
      </c>
      <c r="L74" s="1018"/>
      <c r="M74" s="1019"/>
      <c r="N74" s="1204" t="str">
        <f>'リーグ戦申込書51～70名'!N74:O74</f>
        <v/>
      </c>
      <c r="O74" s="1205"/>
      <c r="P74" s="1022" t="str">
        <f>'リーグ戦申込書51～70名'!P74:R74</f>
        <v/>
      </c>
      <c r="Q74" s="1023"/>
      <c r="R74" s="1024"/>
      <c r="S74" s="317" t="str">
        <f>'リーグ戦申込書51～70名'!S74</f>
        <v/>
      </c>
      <c r="T74" s="1025" t="str">
        <f>'リーグ戦申込書51～70名'!T74:V74</f>
        <v/>
      </c>
      <c r="U74" s="1026"/>
      <c r="V74" s="1027"/>
      <c r="W74" s="64"/>
      <c r="AF74" s="67"/>
    </row>
    <row r="75" spans="1:32" s="65" customFormat="1" ht="12" customHeight="1">
      <c r="A75" s="446">
        <f>'リーグ戦申込書51～70名'!A75</f>
        <v>0</v>
      </c>
      <c r="B75" s="81">
        <v>43</v>
      </c>
      <c r="C75" s="1033" t="str">
        <f>'リーグ戦申込書51～70名'!C75:D75</f>
        <v/>
      </c>
      <c r="D75" s="1034"/>
      <c r="E75" s="1017" t="str">
        <f>'リーグ戦申込書51～70名'!E75:F75</f>
        <v/>
      </c>
      <c r="F75" s="1019"/>
      <c r="G75" s="463" t="str">
        <f>'リーグ戦申込書51～70名'!G75</f>
        <v/>
      </c>
      <c r="H75" s="1017" t="str">
        <f>'リーグ戦申込書51～70名'!H75:J75</f>
        <v/>
      </c>
      <c r="I75" s="1018"/>
      <c r="J75" s="1019"/>
      <c r="K75" s="1017" t="str">
        <f>'リーグ戦申込書51～70名'!K75:M75</f>
        <v/>
      </c>
      <c r="L75" s="1018"/>
      <c r="M75" s="1019"/>
      <c r="N75" s="1204" t="str">
        <f>'リーグ戦申込書51～70名'!N75:O75</f>
        <v/>
      </c>
      <c r="O75" s="1205"/>
      <c r="P75" s="1022" t="str">
        <f>'リーグ戦申込書51～70名'!P75:R75</f>
        <v/>
      </c>
      <c r="Q75" s="1023"/>
      <c r="R75" s="1024"/>
      <c r="S75" s="317" t="str">
        <f>'リーグ戦申込書51～70名'!S75</f>
        <v/>
      </c>
      <c r="T75" s="1025" t="str">
        <f>'リーグ戦申込書51～70名'!T75:V75</f>
        <v/>
      </c>
      <c r="U75" s="1026"/>
      <c r="V75" s="1027"/>
      <c r="W75" s="64"/>
      <c r="AF75" s="67"/>
    </row>
    <row r="76" spans="1:32" s="65" customFormat="1" ht="12" customHeight="1">
      <c r="A76" s="446">
        <f>'リーグ戦申込書51～70名'!A76</f>
        <v>0</v>
      </c>
      <c r="B76" s="81">
        <v>44</v>
      </c>
      <c r="C76" s="1033" t="str">
        <f>'リーグ戦申込書51～70名'!C76:D76</f>
        <v/>
      </c>
      <c r="D76" s="1034"/>
      <c r="E76" s="1017" t="str">
        <f>'リーグ戦申込書51～70名'!E76:F76</f>
        <v/>
      </c>
      <c r="F76" s="1019"/>
      <c r="G76" s="464" t="str">
        <f>'リーグ戦申込書51～70名'!G76</f>
        <v/>
      </c>
      <c r="H76" s="1017" t="str">
        <f>'リーグ戦申込書51～70名'!H76:J76</f>
        <v/>
      </c>
      <c r="I76" s="1018"/>
      <c r="J76" s="1019"/>
      <c r="K76" s="1017" t="str">
        <f>'リーグ戦申込書51～70名'!K76:M76</f>
        <v/>
      </c>
      <c r="L76" s="1018"/>
      <c r="M76" s="1019"/>
      <c r="N76" s="1204" t="str">
        <f>'リーグ戦申込書51～70名'!N76:O76</f>
        <v/>
      </c>
      <c r="O76" s="1205"/>
      <c r="P76" s="1022" t="str">
        <f>'リーグ戦申込書51～70名'!P76:R76</f>
        <v/>
      </c>
      <c r="Q76" s="1023"/>
      <c r="R76" s="1024"/>
      <c r="S76" s="317" t="str">
        <f>'リーグ戦申込書51～70名'!S76</f>
        <v/>
      </c>
      <c r="T76" s="1025" t="str">
        <f>'リーグ戦申込書51～70名'!T76:V76</f>
        <v/>
      </c>
      <c r="U76" s="1026"/>
      <c r="V76" s="1027"/>
      <c r="W76" s="64"/>
      <c r="AF76" s="67"/>
    </row>
    <row r="77" spans="1:32" s="65" customFormat="1" ht="12" customHeight="1">
      <c r="A77" s="446">
        <f>'リーグ戦申込書51～70名'!A77</f>
        <v>0</v>
      </c>
      <c r="B77" s="81">
        <v>45</v>
      </c>
      <c r="C77" s="1033" t="str">
        <f>'リーグ戦申込書51～70名'!C77:D77</f>
        <v/>
      </c>
      <c r="D77" s="1034"/>
      <c r="E77" s="1017" t="str">
        <f>'リーグ戦申込書51～70名'!E77:F77</f>
        <v/>
      </c>
      <c r="F77" s="1019"/>
      <c r="G77" s="463" t="str">
        <f>'リーグ戦申込書51～70名'!G77</f>
        <v/>
      </c>
      <c r="H77" s="1017" t="str">
        <f>'リーグ戦申込書51～70名'!H77:J77</f>
        <v/>
      </c>
      <c r="I77" s="1018"/>
      <c r="J77" s="1019"/>
      <c r="K77" s="1017" t="str">
        <f>'リーグ戦申込書51～70名'!K77:M77</f>
        <v/>
      </c>
      <c r="L77" s="1018"/>
      <c r="M77" s="1019"/>
      <c r="N77" s="1204" t="str">
        <f>'リーグ戦申込書51～70名'!N77:O77</f>
        <v/>
      </c>
      <c r="O77" s="1205"/>
      <c r="P77" s="1022" t="str">
        <f>'リーグ戦申込書51～70名'!P77:R77</f>
        <v/>
      </c>
      <c r="Q77" s="1023"/>
      <c r="R77" s="1024"/>
      <c r="S77" s="317" t="str">
        <f>'リーグ戦申込書51～70名'!S77</f>
        <v/>
      </c>
      <c r="T77" s="1025" t="str">
        <f>'リーグ戦申込書51～70名'!T77:V77</f>
        <v/>
      </c>
      <c r="U77" s="1026"/>
      <c r="V77" s="1027"/>
      <c r="W77" s="64"/>
      <c r="AF77" s="67"/>
    </row>
    <row r="78" spans="1:32" s="65" customFormat="1" ht="12" customHeight="1">
      <c r="A78" s="446">
        <f>'リーグ戦申込書51～70名'!A78</f>
        <v>0</v>
      </c>
      <c r="B78" s="81">
        <v>46</v>
      </c>
      <c r="C78" s="1033" t="str">
        <f>'リーグ戦申込書51～70名'!C78:D78</f>
        <v/>
      </c>
      <c r="D78" s="1034"/>
      <c r="E78" s="1017" t="str">
        <f>'リーグ戦申込書51～70名'!E78:F78</f>
        <v/>
      </c>
      <c r="F78" s="1019"/>
      <c r="G78" s="463" t="str">
        <f>'リーグ戦申込書51～70名'!G78</f>
        <v/>
      </c>
      <c r="H78" s="1017" t="str">
        <f>'リーグ戦申込書51～70名'!H78:J78</f>
        <v/>
      </c>
      <c r="I78" s="1018"/>
      <c r="J78" s="1019"/>
      <c r="K78" s="1017" t="str">
        <f>'リーグ戦申込書51～70名'!K78:M78</f>
        <v/>
      </c>
      <c r="L78" s="1018"/>
      <c r="M78" s="1019"/>
      <c r="N78" s="1204" t="str">
        <f>'リーグ戦申込書51～70名'!N78:O78</f>
        <v/>
      </c>
      <c r="O78" s="1205"/>
      <c r="P78" s="1022" t="str">
        <f>'リーグ戦申込書51～70名'!P78:R78</f>
        <v/>
      </c>
      <c r="Q78" s="1023"/>
      <c r="R78" s="1024"/>
      <c r="S78" s="317" t="str">
        <f>'リーグ戦申込書51～70名'!S78</f>
        <v/>
      </c>
      <c r="T78" s="1025" t="str">
        <f>'リーグ戦申込書51～70名'!T78:V78</f>
        <v/>
      </c>
      <c r="U78" s="1026"/>
      <c r="V78" s="1027"/>
      <c r="W78" s="64"/>
      <c r="AF78" s="67"/>
    </row>
    <row r="79" spans="1:32" s="65" customFormat="1" ht="12" customHeight="1">
      <c r="A79" s="446">
        <f>'リーグ戦申込書51～70名'!A79</f>
        <v>0</v>
      </c>
      <c r="B79" s="81">
        <v>47</v>
      </c>
      <c r="C79" s="1033" t="str">
        <f>'リーグ戦申込書51～70名'!C79:D79</f>
        <v/>
      </c>
      <c r="D79" s="1034"/>
      <c r="E79" s="1017" t="str">
        <f>'リーグ戦申込書51～70名'!E79:F79</f>
        <v/>
      </c>
      <c r="F79" s="1019"/>
      <c r="G79" s="463" t="str">
        <f>'リーグ戦申込書51～70名'!G79</f>
        <v/>
      </c>
      <c r="H79" s="1017" t="str">
        <f>'リーグ戦申込書51～70名'!H79:J79</f>
        <v/>
      </c>
      <c r="I79" s="1018"/>
      <c r="J79" s="1019"/>
      <c r="K79" s="1017" t="str">
        <f>'リーグ戦申込書51～70名'!K79:M79</f>
        <v/>
      </c>
      <c r="L79" s="1018"/>
      <c r="M79" s="1019"/>
      <c r="N79" s="1204" t="str">
        <f>'リーグ戦申込書51～70名'!N79:O79</f>
        <v/>
      </c>
      <c r="O79" s="1205"/>
      <c r="P79" s="1022" t="str">
        <f>'リーグ戦申込書51～70名'!P79:R79</f>
        <v/>
      </c>
      <c r="Q79" s="1023"/>
      <c r="R79" s="1024"/>
      <c r="S79" s="317" t="str">
        <f>'リーグ戦申込書51～70名'!S79</f>
        <v/>
      </c>
      <c r="T79" s="1025" t="str">
        <f>'リーグ戦申込書51～70名'!T79:V79</f>
        <v/>
      </c>
      <c r="U79" s="1026"/>
      <c r="V79" s="1027"/>
      <c r="W79" s="64"/>
      <c r="AF79" s="67"/>
    </row>
    <row r="80" spans="1:32" s="65" customFormat="1" ht="12" customHeight="1">
      <c r="A80" s="446">
        <f>'リーグ戦申込書51～70名'!A80</f>
        <v>0</v>
      </c>
      <c r="B80" s="81">
        <v>48</v>
      </c>
      <c r="C80" s="1033" t="str">
        <f>'リーグ戦申込書51～70名'!C80:D80</f>
        <v/>
      </c>
      <c r="D80" s="1034"/>
      <c r="E80" s="1017" t="str">
        <f>'リーグ戦申込書51～70名'!E80:F80</f>
        <v/>
      </c>
      <c r="F80" s="1019"/>
      <c r="G80" s="463" t="str">
        <f>'リーグ戦申込書51～70名'!G80</f>
        <v/>
      </c>
      <c r="H80" s="1017" t="str">
        <f>'リーグ戦申込書51～70名'!H80:J80</f>
        <v/>
      </c>
      <c r="I80" s="1018"/>
      <c r="J80" s="1019"/>
      <c r="K80" s="1017" t="str">
        <f>'リーグ戦申込書51～70名'!K80:M80</f>
        <v/>
      </c>
      <c r="L80" s="1018"/>
      <c r="M80" s="1019"/>
      <c r="N80" s="1204" t="str">
        <f>'リーグ戦申込書51～70名'!N80:O80</f>
        <v/>
      </c>
      <c r="O80" s="1205"/>
      <c r="P80" s="1022" t="str">
        <f>'リーグ戦申込書51～70名'!P80:R80</f>
        <v/>
      </c>
      <c r="Q80" s="1023"/>
      <c r="R80" s="1024"/>
      <c r="S80" s="317" t="str">
        <f>'リーグ戦申込書51～70名'!S80</f>
        <v/>
      </c>
      <c r="T80" s="1025" t="str">
        <f>'リーグ戦申込書51～70名'!T80:V80</f>
        <v/>
      </c>
      <c r="U80" s="1026"/>
      <c r="V80" s="1027"/>
      <c r="W80" s="64"/>
      <c r="AF80" s="67"/>
    </row>
    <row r="81" spans="1:32" s="65" customFormat="1" ht="12" customHeight="1">
      <c r="A81" s="446">
        <f>'リーグ戦申込書51～70名'!A81</f>
        <v>0</v>
      </c>
      <c r="B81" s="81">
        <v>49</v>
      </c>
      <c r="C81" s="1033" t="str">
        <f>'リーグ戦申込書51～70名'!C81:D81</f>
        <v/>
      </c>
      <c r="D81" s="1034"/>
      <c r="E81" s="1017" t="str">
        <f>'リーグ戦申込書51～70名'!E81:F81</f>
        <v/>
      </c>
      <c r="F81" s="1019"/>
      <c r="G81" s="463" t="str">
        <f>'リーグ戦申込書51～70名'!G81</f>
        <v/>
      </c>
      <c r="H81" s="1017" t="str">
        <f>'リーグ戦申込書51～70名'!H81:J81</f>
        <v/>
      </c>
      <c r="I81" s="1018"/>
      <c r="J81" s="1019"/>
      <c r="K81" s="1017" t="str">
        <f>'リーグ戦申込書51～70名'!K81:M81</f>
        <v/>
      </c>
      <c r="L81" s="1018"/>
      <c r="M81" s="1019"/>
      <c r="N81" s="1204" t="str">
        <f>'リーグ戦申込書51～70名'!N81:O81</f>
        <v/>
      </c>
      <c r="O81" s="1205"/>
      <c r="P81" s="1022" t="str">
        <f>'リーグ戦申込書51～70名'!P81:R81</f>
        <v/>
      </c>
      <c r="Q81" s="1023"/>
      <c r="R81" s="1024"/>
      <c r="S81" s="317" t="str">
        <f>'リーグ戦申込書51～70名'!S81</f>
        <v/>
      </c>
      <c r="T81" s="1025" t="str">
        <f>'リーグ戦申込書51～70名'!T81:V81</f>
        <v/>
      </c>
      <c r="U81" s="1026"/>
      <c r="V81" s="1027"/>
      <c r="W81" s="64"/>
      <c r="AF81" s="67"/>
    </row>
    <row r="82" spans="1:32" s="65" customFormat="1" ht="12" customHeight="1">
      <c r="A82" s="446">
        <f>'リーグ戦申込書51～70名'!A82</f>
        <v>0</v>
      </c>
      <c r="B82" s="82">
        <v>50</v>
      </c>
      <c r="C82" s="1029" t="str">
        <f>'リーグ戦申込書51～70名'!C82:D82</f>
        <v/>
      </c>
      <c r="D82" s="1030"/>
      <c r="E82" s="1031" t="str">
        <f>'リーグ戦申込書51～70名'!E82:F82</f>
        <v/>
      </c>
      <c r="F82" s="1032"/>
      <c r="G82" s="480" t="str">
        <f>'リーグ戦申込書51～70名'!G82</f>
        <v/>
      </c>
      <c r="H82" s="1031" t="str">
        <f>'リーグ戦申込書51～70名'!H82:J82</f>
        <v/>
      </c>
      <c r="I82" s="1042"/>
      <c r="J82" s="1032"/>
      <c r="K82" s="1031" t="str">
        <f>'リーグ戦申込書51～70名'!K82:M82</f>
        <v/>
      </c>
      <c r="L82" s="1042"/>
      <c r="M82" s="1032"/>
      <c r="N82" s="1206" t="str">
        <f>'リーグ戦申込書51～70名'!N82:O82</f>
        <v/>
      </c>
      <c r="O82" s="1207"/>
      <c r="P82" s="1045" t="str">
        <f>'リーグ戦申込書51～70名'!P82:R82</f>
        <v/>
      </c>
      <c r="Q82" s="1046"/>
      <c r="R82" s="1047"/>
      <c r="S82" s="481" t="str">
        <f>'リーグ戦申込書51～70名'!S82</f>
        <v/>
      </c>
      <c r="T82" s="1048" t="str">
        <f>'リーグ戦申込書51～70名'!T82:V82</f>
        <v/>
      </c>
      <c r="U82" s="1049"/>
      <c r="V82" s="1050"/>
      <c r="W82" s="64"/>
      <c r="AF82" s="67"/>
    </row>
    <row r="83" spans="1:32" s="65" customFormat="1" ht="15.75">
      <c r="B83" s="66"/>
      <c r="C83" s="66"/>
      <c r="D83" s="64"/>
      <c r="E83" s="64"/>
      <c r="F83" s="64"/>
      <c r="G83" s="64"/>
      <c r="H83" s="64"/>
      <c r="I83" s="64"/>
      <c r="J83" s="64"/>
      <c r="K83" s="64"/>
      <c r="L83" s="64"/>
      <c r="M83" s="64"/>
      <c r="N83" s="64"/>
      <c r="O83" s="64"/>
      <c r="P83" s="64"/>
      <c r="Q83" s="64"/>
      <c r="R83" s="64"/>
      <c r="S83" s="70"/>
      <c r="T83" s="70"/>
      <c r="U83" s="70"/>
      <c r="V83" s="70"/>
      <c r="W83" s="64"/>
    </row>
    <row r="84" spans="1:32" s="167" customFormat="1" ht="15" customHeight="1">
      <c r="A84" s="173"/>
      <c r="B84" s="129">
        <f>'リーグ戦申込書51～70名'!B84</f>
        <v>0</v>
      </c>
      <c r="D84" s="171"/>
      <c r="E84" s="166"/>
      <c r="F84" s="166"/>
      <c r="G84" s="166"/>
      <c r="H84" s="166"/>
      <c r="J84" s="168"/>
    </row>
    <row r="85" spans="1:32" s="167" customFormat="1" ht="6.75" customHeight="1">
      <c r="A85" s="166"/>
      <c r="B85" s="166"/>
      <c r="C85" s="166"/>
      <c r="D85" s="171"/>
      <c r="E85" s="166"/>
      <c r="F85" s="166"/>
      <c r="G85" s="166"/>
      <c r="H85" s="166"/>
      <c r="J85" s="168"/>
    </row>
    <row r="86" spans="1:32" s="167" customFormat="1" ht="20.25" customHeight="1">
      <c r="A86" s="173"/>
      <c r="B86" s="166" t="s">
        <v>558</v>
      </c>
      <c r="C86" s="173"/>
      <c r="D86" s="166"/>
      <c r="E86" s="166"/>
      <c r="F86" s="1354">
        <f>'リーグ戦申込書51～70名'!F86:U86</f>
        <v>0</v>
      </c>
      <c r="G86" s="1354"/>
      <c r="H86" s="1354"/>
      <c r="I86" s="1354"/>
      <c r="J86" s="1354"/>
      <c r="K86" s="1354"/>
      <c r="L86" s="1354"/>
      <c r="M86" s="1354"/>
      <c r="N86" s="1354"/>
      <c r="O86" s="1354"/>
      <c r="P86" s="1354"/>
      <c r="Q86" s="1354"/>
      <c r="R86" s="1354"/>
      <c r="S86" s="1354"/>
      <c r="T86" s="1354"/>
      <c r="U86" s="1354"/>
      <c r="V86" s="62"/>
      <c r="W86" s="176"/>
    </row>
    <row r="87" spans="1:32" s="167" customFormat="1" ht="15.75" customHeight="1">
      <c r="A87" s="166"/>
      <c r="B87" s="167" t="s">
        <v>559</v>
      </c>
      <c r="C87" s="166"/>
      <c r="D87" s="166"/>
      <c r="E87" s="166"/>
      <c r="F87" s="166"/>
      <c r="G87" s="166"/>
      <c r="H87" s="166"/>
      <c r="J87" s="168"/>
    </row>
    <row r="88" spans="1:32" s="167" customFormat="1" ht="15" customHeight="1">
      <c r="A88" s="166"/>
      <c r="B88" s="169"/>
      <c r="C88" s="170"/>
      <c r="D88" s="1038" t="str">
        <f>'リーグ戦申込書51～70名'!D88:H88</f>
        <v>2026年□□月□□日</v>
      </c>
      <c r="E88" s="1038"/>
      <c r="F88" s="1038"/>
      <c r="G88" s="1038"/>
      <c r="H88" s="1038"/>
      <c r="I88" s="1037">
        <f>'リーグ戦申込書51～70名'!I88:V88</f>
        <v>0</v>
      </c>
      <c r="J88" s="1037"/>
      <c r="K88" s="1037"/>
      <c r="L88" s="1037"/>
      <c r="M88" s="1037"/>
      <c r="N88" s="1037"/>
      <c r="O88" s="1037"/>
      <c r="P88" s="1037"/>
      <c r="Q88" s="1037"/>
      <c r="R88" s="1037"/>
      <c r="S88" s="1037"/>
      <c r="T88" s="1037"/>
      <c r="U88" s="1037"/>
      <c r="V88" s="1037"/>
      <c r="W88" s="62"/>
    </row>
    <row r="89" spans="1:32" s="167" customFormat="1" ht="21.75" customHeight="1">
      <c r="A89" s="166"/>
      <c r="B89" s="166"/>
      <c r="C89" s="166"/>
      <c r="D89" s="166"/>
      <c r="E89" s="166"/>
      <c r="F89" s="166"/>
      <c r="G89" s="166"/>
      <c r="H89" s="166"/>
      <c r="J89" s="168"/>
    </row>
    <row r="90" spans="1:32" s="167" customFormat="1">
      <c r="B90" s="166" t="s">
        <v>557</v>
      </c>
      <c r="C90" s="166"/>
      <c r="D90" s="171"/>
      <c r="E90" s="166"/>
      <c r="F90" s="166"/>
      <c r="G90" s="166"/>
      <c r="H90" s="166"/>
      <c r="I90" s="166"/>
      <c r="J90" s="168"/>
    </row>
    <row r="91" spans="1:32" s="167" customFormat="1" ht="5.25" customHeight="1">
      <c r="A91" s="166"/>
      <c r="B91" s="166"/>
      <c r="C91" s="166"/>
      <c r="D91" s="171"/>
      <c r="E91" s="166"/>
      <c r="F91" s="166"/>
      <c r="G91" s="166"/>
      <c r="H91" s="166"/>
      <c r="I91" s="166"/>
      <c r="J91" s="168"/>
    </row>
    <row r="92" spans="1:32" s="167" customFormat="1">
      <c r="B92" s="166" t="s">
        <v>555</v>
      </c>
      <c r="C92" s="166"/>
      <c r="D92" s="171"/>
      <c r="E92" s="166"/>
      <c r="F92" s="166"/>
      <c r="G92" s="166"/>
      <c r="H92" s="166"/>
      <c r="I92" s="166"/>
      <c r="J92" s="168"/>
    </row>
    <row r="93" spans="1:32" s="167" customFormat="1" ht="5.25" customHeight="1">
      <c r="A93" s="166"/>
      <c r="B93" s="166"/>
      <c r="C93" s="166"/>
      <c r="D93" s="171"/>
      <c r="E93" s="166"/>
      <c r="F93" s="166"/>
      <c r="G93" s="166"/>
      <c r="H93" s="166"/>
      <c r="I93" s="166"/>
      <c r="J93" s="168"/>
    </row>
    <row r="94" spans="1:32" s="167" customFormat="1" ht="11.25" customHeight="1">
      <c r="A94" s="166"/>
      <c r="B94" s="166"/>
      <c r="C94" s="166"/>
      <c r="D94" s="171"/>
      <c r="E94" s="166"/>
      <c r="F94" s="166"/>
      <c r="G94" s="166"/>
      <c r="H94" s="166"/>
      <c r="I94" s="166"/>
      <c r="J94" s="168"/>
    </row>
    <row r="95" spans="1:32" s="167" customFormat="1">
      <c r="A95" s="174"/>
      <c r="B95" s="1038" t="s">
        <v>556</v>
      </c>
      <c r="C95" s="1038"/>
      <c r="D95" s="1038"/>
      <c r="E95" s="1038"/>
      <c r="F95" s="1038"/>
      <c r="G95" s="1039">
        <f>'リーグ戦申込書51～70名'!G95:K95</f>
        <v>0</v>
      </c>
      <c r="H95" s="1039"/>
      <c r="I95" s="1039"/>
      <c r="J95" s="1039"/>
      <c r="K95" s="1039"/>
      <c r="L95" s="1358" t="str">
        <f>'リーグ戦申込書51～70名'!L95:V95</f>
        <v>〒</v>
      </c>
      <c r="M95" s="1358"/>
      <c r="N95" s="1358"/>
      <c r="O95" s="1358"/>
      <c r="P95" s="1358"/>
      <c r="Q95" s="1358"/>
      <c r="R95" s="1358"/>
      <c r="S95" s="1358"/>
      <c r="T95" s="1358"/>
      <c r="U95" s="1358"/>
      <c r="V95" s="1358"/>
    </row>
    <row r="96" spans="1:32" s="167" customFormat="1">
      <c r="A96" s="177"/>
      <c r="B96" s="172"/>
      <c r="C96" s="172"/>
      <c r="F96" s="172"/>
      <c r="H96" s="1359"/>
      <c r="I96" s="1359"/>
      <c r="J96" s="168"/>
      <c r="L96" s="1360" t="str">
        <f>'リーグ戦申込書51～70名'!L96:O96</f>
        <v>携帯：0--</v>
      </c>
      <c r="M96" s="1360"/>
      <c r="N96" s="1360"/>
      <c r="O96" s="1360"/>
      <c r="P96" s="1361" t="str">
        <f>'リーグ戦申込書51～70名'!P96:V96</f>
        <v>携帯E-mail:</v>
      </c>
      <c r="Q96" s="1361"/>
      <c r="R96" s="1361"/>
      <c r="S96" s="1361"/>
      <c r="T96" s="1361"/>
      <c r="U96" s="1361"/>
      <c r="V96" s="1361"/>
    </row>
    <row r="97" spans="1:23" s="167" customFormat="1" ht="14.25">
      <c r="B97" s="1028" t="s">
        <v>206</v>
      </c>
      <c r="C97" s="1028"/>
      <c r="D97" s="1028"/>
      <c r="E97" s="1028"/>
      <c r="F97" s="1028"/>
      <c r="G97" s="1028"/>
      <c r="H97" s="268">
        <f>'リーグ戦申込書51～70名'!H97</f>
        <v>0</v>
      </c>
      <c r="I97" s="174" t="s">
        <v>207</v>
      </c>
      <c r="J97" s="175"/>
    </row>
    <row r="98" spans="1:23" s="167" customFormat="1">
      <c r="A98" s="167" t="s">
        <v>209</v>
      </c>
      <c r="B98" s="166"/>
      <c r="C98" s="166"/>
      <c r="D98" s="166"/>
      <c r="E98" s="166"/>
      <c r="F98" s="166"/>
      <c r="G98" s="166"/>
      <c r="H98" s="166"/>
      <c r="J98" s="168"/>
    </row>
    <row r="99" spans="1:23" s="65" customFormat="1" ht="12.75" customHeight="1">
      <c r="B99" s="66"/>
      <c r="C99" s="66"/>
      <c r="D99" s="64"/>
      <c r="E99" s="64"/>
      <c r="F99" s="64"/>
      <c r="G99" s="64"/>
      <c r="H99" s="64"/>
      <c r="I99" s="64"/>
      <c r="J99" s="64"/>
      <c r="K99" s="64"/>
      <c r="L99" s="64"/>
      <c r="M99" s="64"/>
      <c r="N99" s="64"/>
      <c r="O99" s="64"/>
      <c r="P99" s="64"/>
      <c r="Q99" s="64"/>
      <c r="R99" s="64"/>
      <c r="S99" s="70"/>
      <c r="T99" s="70"/>
      <c r="U99" s="70"/>
      <c r="V99" s="70"/>
      <c r="W99" s="64"/>
    </row>
    <row r="100" spans="1:23" s="65" customFormat="1" ht="12.75" customHeight="1">
      <c r="B100" s="66"/>
      <c r="C100" s="66"/>
      <c r="D100" s="64"/>
      <c r="E100" s="64"/>
      <c r="F100" s="64"/>
      <c r="G100" s="64"/>
      <c r="H100" s="64"/>
      <c r="I100" s="64"/>
      <c r="J100" s="64"/>
      <c r="K100" s="64"/>
      <c r="L100" s="64"/>
      <c r="M100" s="64"/>
      <c r="N100" s="64"/>
      <c r="O100" s="64"/>
      <c r="P100" s="64"/>
      <c r="Q100" s="64"/>
      <c r="R100" s="64"/>
      <c r="S100" s="70"/>
      <c r="T100" s="70"/>
      <c r="U100" s="70"/>
      <c r="V100" s="70"/>
      <c r="W100" s="64"/>
    </row>
    <row r="101" spans="1:23" s="65" customFormat="1" ht="12.75" customHeight="1">
      <c r="B101" s="66"/>
      <c r="C101" s="66"/>
      <c r="D101" s="64"/>
      <c r="E101" s="64"/>
      <c r="F101" s="64"/>
      <c r="G101" s="64"/>
      <c r="H101" s="64"/>
      <c r="I101" s="64"/>
      <c r="J101" s="64"/>
      <c r="K101" s="64"/>
      <c r="L101" s="64"/>
      <c r="M101" s="64"/>
      <c r="N101" s="64"/>
      <c r="O101" s="64"/>
      <c r="P101" s="64"/>
      <c r="Q101" s="64"/>
      <c r="R101" s="64"/>
      <c r="S101" s="70"/>
      <c r="T101" s="70"/>
      <c r="U101" s="70"/>
      <c r="V101" s="70"/>
      <c r="W101" s="64"/>
    </row>
    <row r="102" spans="1:23" s="65" customFormat="1" ht="12.75" customHeight="1">
      <c r="B102" s="66"/>
      <c r="C102" s="66"/>
      <c r="D102" s="64"/>
      <c r="E102" s="64"/>
      <c r="F102" s="64"/>
      <c r="G102" s="64"/>
      <c r="H102" s="64"/>
      <c r="I102" s="64"/>
      <c r="J102" s="64"/>
      <c r="K102" s="64"/>
      <c r="L102" s="64"/>
      <c r="M102" s="64"/>
      <c r="N102" s="64"/>
      <c r="O102" s="64"/>
      <c r="P102" s="64"/>
      <c r="Q102" s="64"/>
      <c r="R102" s="64"/>
      <c r="S102" s="70"/>
      <c r="T102" s="70"/>
      <c r="U102" s="70"/>
      <c r="V102" s="70"/>
      <c r="W102" s="64"/>
    </row>
    <row r="103" spans="1:23" s="65" customFormat="1" ht="12.75" customHeight="1">
      <c r="B103" s="66"/>
      <c r="C103" s="66"/>
      <c r="D103" s="64"/>
      <c r="E103" s="64"/>
      <c r="F103" s="64"/>
      <c r="G103" s="64"/>
      <c r="H103" s="64"/>
      <c r="I103" s="64"/>
      <c r="J103" s="64"/>
      <c r="K103" s="64"/>
      <c r="L103" s="64"/>
      <c r="M103" s="64"/>
      <c r="N103" s="64"/>
      <c r="O103" s="64"/>
      <c r="P103" s="64"/>
      <c r="Q103" s="64"/>
      <c r="R103" s="64"/>
      <c r="S103" s="70"/>
      <c r="T103" s="70"/>
      <c r="U103" s="70"/>
      <c r="V103" s="70"/>
      <c r="W103" s="64"/>
    </row>
    <row r="104" spans="1:23" s="65" customFormat="1" ht="12.75" customHeight="1">
      <c r="B104" s="66"/>
      <c r="C104" s="66"/>
      <c r="D104" s="64"/>
      <c r="E104" s="64"/>
      <c r="F104" s="64"/>
      <c r="G104" s="64"/>
      <c r="H104" s="64"/>
      <c r="I104" s="64"/>
      <c r="J104" s="64"/>
      <c r="K104" s="64"/>
      <c r="L104" s="64"/>
      <c r="M104" s="64"/>
      <c r="N104" s="64"/>
      <c r="O104" s="64"/>
      <c r="P104" s="64"/>
      <c r="Q104" s="64"/>
      <c r="R104" s="64"/>
      <c r="S104" s="70"/>
      <c r="T104" s="70"/>
      <c r="U104" s="70"/>
      <c r="V104" s="70"/>
      <c r="W104" s="64"/>
    </row>
    <row r="105" spans="1:23" s="65" customFormat="1" ht="12.75" customHeight="1">
      <c r="B105" s="66"/>
      <c r="C105" s="66"/>
      <c r="D105" s="64"/>
      <c r="E105" s="64"/>
      <c r="F105" s="64"/>
      <c r="G105" s="64"/>
      <c r="H105" s="64"/>
      <c r="I105" s="64"/>
      <c r="J105" s="64"/>
      <c r="K105" s="64"/>
      <c r="L105" s="64"/>
      <c r="M105" s="64"/>
      <c r="N105" s="64"/>
      <c r="O105" s="64"/>
      <c r="P105" s="64"/>
      <c r="Q105" s="64"/>
      <c r="R105" s="64"/>
      <c r="S105" s="70"/>
      <c r="T105" s="70"/>
      <c r="U105" s="70"/>
      <c r="V105" s="70"/>
      <c r="W105" s="64"/>
    </row>
    <row r="106" spans="1:23" s="65" customFormat="1" ht="12.75" customHeight="1">
      <c r="B106" s="66"/>
      <c r="C106" s="66"/>
      <c r="D106" s="64"/>
      <c r="E106" s="64"/>
      <c r="F106" s="64"/>
      <c r="G106" s="64"/>
      <c r="H106" s="64"/>
      <c r="I106" s="64"/>
      <c r="J106" s="64"/>
      <c r="K106" s="64"/>
      <c r="L106" s="64"/>
      <c r="M106" s="64"/>
      <c r="N106" s="64"/>
      <c r="O106" s="64"/>
      <c r="P106" s="64"/>
      <c r="Q106" s="64"/>
      <c r="R106" s="64"/>
      <c r="S106" s="70"/>
      <c r="T106" s="70"/>
      <c r="U106" s="70"/>
      <c r="V106" s="70"/>
      <c r="W106" s="64"/>
    </row>
    <row r="107" spans="1:23" s="65" customFormat="1" ht="12.75" customHeight="1">
      <c r="B107" s="66"/>
      <c r="C107" s="66"/>
      <c r="D107" s="64"/>
      <c r="E107" s="64"/>
      <c r="F107" s="64"/>
      <c r="G107" s="64"/>
      <c r="H107" s="64"/>
      <c r="I107" s="64"/>
      <c r="J107" s="64"/>
      <c r="K107" s="64"/>
      <c r="L107" s="64"/>
      <c r="M107" s="64"/>
      <c r="N107" s="64"/>
      <c r="O107" s="64"/>
      <c r="P107" s="64"/>
      <c r="Q107" s="64"/>
      <c r="R107" s="64"/>
      <c r="S107" s="70"/>
      <c r="T107" s="70"/>
      <c r="U107" s="70"/>
      <c r="V107" s="70"/>
      <c r="W107" s="64"/>
    </row>
    <row r="108" spans="1:23" s="65" customFormat="1" ht="12.75" customHeight="1">
      <c r="B108" s="66"/>
      <c r="C108" s="66"/>
      <c r="D108" s="64"/>
      <c r="E108" s="64"/>
      <c r="F108" s="64"/>
      <c r="G108" s="64"/>
      <c r="H108" s="64"/>
      <c r="I108" s="64"/>
      <c r="J108" s="64"/>
      <c r="K108" s="64"/>
      <c r="L108" s="64"/>
      <c r="M108" s="64"/>
      <c r="N108" s="64"/>
      <c r="O108" s="64"/>
      <c r="P108" s="64"/>
      <c r="Q108" s="64"/>
      <c r="R108" s="64"/>
      <c r="S108" s="70"/>
      <c r="T108" s="70"/>
      <c r="U108" s="70"/>
      <c r="V108" s="70"/>
      <c r="W108" s="64"/>
    </row>
    <row r="109" spans="1:23" s="65" customFormat="1" ht="12.75" customHeight="1">
      <c r="B109" s="66"/>
      <c r="C109" s="66"/>
      <c r="D109" s="64"/>
      <c r="E109" s="64"/>
      <c r="F109" s="64"/>
      <c r="G109" s="64"/>
      <c r="H109" s="64"/>
      <c r="I109" s="64"/>
      <c r="J109" s="64"/>
      <c r="K109" s="64"/>
      <c r="L109" s="64"/>
      <c r="M109" s="64"/>
      <c r="N109" s="64"/>
      <c r="O109" s="64"/>
      <c r="P109" s="64"/>
      <c r="Q109" s="64"/>
      <c r="R109" s="64"/>
      <c r="S109" s="70"/>
      <c r="T109" s="70"/>
      <c r="U109" s="70"/>
      <c r="V109" s="70"/>
      <c r="W109" s="64"/>
    </row>
    <row r="110" spans="1:23" s="65" customFormat="1" ht="12.75" customHeight="1">
      <c r="B110" s="66"/>
      <c r="C110" s="66"/>
      <c r="D110" s="64"/>
      <c r="E110" s="64"/>
      <c r="F110" s="64"/>
      <c r="G110" s="64"/>
      <c r="H110" s="64"/>
      <c r="I110" s="64"/>
      <c r="J110" s="64"/>
      <c r="K110" s="64"/>
      <c r="L110" s="64"/>
      <c r="M110" s="64"/>
      <c r="N110" s="64"/>
      <c r="O110" s="64"/>
      <c r="P110" s="64"/>
      <c r="Q110" s="64"/>
      <c r="R110" s="64"/>
      <c r="S110" s="70"/>
      <c r="T110" s="70"/>
      <c r="U110" s="70"/>
      <c r="V110" s="70"/>
      <c r="W110" s="64"/>
    </row>
    <row r="111" spans="1:23" s="65" customFormat="1" ht="12.75" customHeight="1">
      <c r="B111" s="66"/>
      <c r="C111" s="66"/>
      <c r="D111" s="64"/>
      <c r="E111" s="64"/>
      <c r="F111" s="64"/>
      <c r="G111" s="64"/>
      <c r="H111" s="64"/>
      <c r="I111" s="64"/>
      <c r="J111" s="64"/>
      <c r="K111" s="64"/>
      <c r="L111" s="64"/>
      <c r="M111" s="64"/>
      <c r="N111" s="64"/>
      <c r="O111" s="64"/>
      <c r="P111" s="64"/>
      <c r="Q111" s="64"/>
      <c r="R111" s="64"/>
      <c r="S111" s="70"/>
      <c r="T111" s="70"/>
      <c r="U111" s="70"/>
      <c r="V111" s="70"/>
      <c r="W111" s="64"/>
    </row>
    <row r="112" spans="1:23" s="65" customFormat="1" ht="12.75" customHeight="1">
      <c r="B112" s="66"/>
      <c r="C112" s="66"/>
      <c r="D112" s="64"/>
      <c r="E112" s="64"/>
      <c r="F112" s="64"/>
      <c r="G112" s="64"/>
      <c r="H112" s="64"/>
      <c r="I112" s="64"/>
      <c r="J112" s="64"/>
      <c r="K112" s="64"/>
      <c r="L112" s="64"/>
      <c r="M112" s="64"/>
      <c r="N112" s="64"/>
      <c r="O112" s="64"/>
      <c r="P112" s="64"/>
      <c r="Q112" s="64"/>
      <c r="R112" s="64"/>
      <c r="S112" s="70"/>
      <c r="T112" s="70"/>
      <c r="U112" s="70"/>
      <c r="V112" s="70"/>
      <c r="W112" s="64"/>
    </row>
    <row r="113" spans="2:23" s="65" customFormat="1" ht="12.75" customHeight="1">
      <c r="B113" s="66"/>
      <c r="C113" s="66"/>
      <c r="D113" s="64"/>
      <c r="E113" s="64"/>
      <c r="F113" s="64"/>
      <c r="G113" s="64"/>
      <c r="H113" s="64"/>
      <c r="I113" s="64"/>
      <c r="J113" s="64"/>
      <c r="K113" s="64"/>
      <c r="L113" s="64"/>
      <c r="M113" s="64"/>
      <c r="N113" s="64"/>
      <c r="O113" s="64"/>
      <c r="P113" s="64"/>
      <c r="Q113" s="64"/>
      <c r="R113" s="64"/>
      <c r="S113" s="70"/>
      <c r="T113" s="70"/>
      <c r="U113" s="70"/>
      <c r="V113" s="70"/>
      <c r="W113" s="64"/>
    </row>
    <row r="114" spans="2:23" s="65" customFormat="1" ht="12.75" customHeight="1">
      <c r="B114" s="66"/>
      <c r="C114" s="66"/>
      <c r="D114" s="64"/>
      <c r="E114" s="64"/>
      <c r="F114" s="64"/>
      <c r="G114" s="64"/>
      <c r="H114" s="64"/>
      <c r="I114" s="64"/>
      <c r="J114" s="64"/>
      <c r="K114" s="64"/>
      <c r="L114" s="64"/>
      <c r="M114" s="64"/>
      <c r="N114" s="64"/>
      <c r="O114" s="64"/>
      <c r="P114" s="64"/>
      <c r="Q114" s="64"/>
      <c r="R114" s="64"/>
      <c r="S114" s="70"/>
      <c r="T114" s="70"/>
      <c r="U114" s="70"/>
      <c r="V114" s="70"/>
      <c r="W114" s="64"/>
    </row>
    <row r="115" spans="2:23" s="65" customFormat="1" ht="12.75" customHeight="1">
      <c r="B115" s="71"/>
      <c r="C115" s="71"/>
      <c r="S115" s="72"/>
      <c r="T115" s="72"/>
      <c r="U115" s="72"/>
      <c r="V115" s="72"/>
    </row>
    <row r="116" spans="2:23" s="65" customFormat="1" ht="15.75">
      <c r="B116" s="71"/>
      <c r="C116" s="71"/>
      <c r="S116" s="72"/>
      <c r="T116" s="72"/>
      <c r="U116" s="72"/>
      <c r="V116" s="72"/>
    </row>
    <row r="117" spans="2:23" s="65" customFormat="1" ht="15.75">
      <c r="B117" s="71"/>
      <c r="C117" s="71"/>
      <c r="S117" s="72"/>
      <c r="T117" s="72"/>
      <c r="U117" s="72"/>
      <c r="V117" s="72"/>
    </row>
    <row r="118" spans="2:23" s="65" customFormat="1" ht="15.75">
      <c r="B118" s="71"/>
      <c r="C118" s="71"/>
      <c r="S118" s="72"/>
      <c r="T118" s="72"/>
      <c r="U118" s="72"/>
      <c r="V118" s="72"/>
    </row>
    <row r="119" spans="2:23" s="65" customFormat="1" ht="15.75">
      <c r="B119" s="71"/>
      <c r="C119" s="71"/>
      <c r="S119" s="72"/>
      <c r="T119" s="72"/>
      <c r="U119" s="72"/>
      <c r="V119" s="72"/>
    </row>
    <row r="120" spans="2:23" s="65" customFormat="1" ht="15.75">
      <c r="B120" s="71"/>
      <c r="C120" s="71"/>
      <c r="S120" s="72"/>
      <c r="T120" s="72"/>
      <c r="U120" s="72"/>
      <c r="V120" s="72"/>
    </row>
    <row r="121" spans="2:23" s="65" customFormat="1" ht="15.75">
      <c r="B121" s="71"/>
      <c r="C121" s="71"/>
      <c r="S121" s="72"/>
      <c r="T121" s="72"/>
      <c r="U121" s="72"/>
      <c r="V121" s="72"/>
    </row>
    <row r="122" spans="2:23" s="65" customFormat="1" ht="15.75">
      <c r="B122" s="71"/>
      <c r="C122" s="71"/>
      <c r="S122" s="72"/>
      <c r="T122" s="72"/>
      <c r="U122" s="72"/>
      <c r="V122" s="72"/>
    </row>
    <row r="123" spans="2:23" s="65" customFormat="1" ht="15.75">
      <c r="B123" s="71"/>
      <c r="C123" s="71"/>
      <c r="S123" s="72"/>
      <c r="T123" s="72"/>
      <c r="U123" s="72"/>
      <c r="V123" s="72"/>
    </row>
    <row r="124" spans="2:23" s="65" customFormat="1" ht="15.75">
      <c r="B124" s="71"/>
      <c r="C124" s="71"/>
      <c r="S124" s="72"/>
      <c r="T124" s="72"/>
      <c r="U124" s="72"/>
      <c r="V124" s="72"/>
    </row>
    <row r="125" spans="2:23" s="65" customFormat="1" ht="15.75">
      <c r="B125" s="71"/>
      <c r="C125" s="71"/>
      <c r="S125" s="72"/>
      <c r="T125" s="72"/>
      <c r="U125" s="72"/>
      <c r="V125" s="72"/>
    </row>
    <row r="126" spans="2:23" s="65" customFormat="1" ht="15.75">
      <c r="B126" s="71"/>
      <c r="C126" s="71"/>
      <c r="S126" s="72"/>
      <c r="T126" s="72"/>
      <c r="U126" s="72"/>
      <c r="V126" s="72"/>
    </row>
    <row r="127" spans="2:23" s="65" customFormat="1" ht="15.75">
      <c r="B127" s="71"/>
      <c r="C127" s="71"/>
      <c r="S127" s="72"/>
      <c r="T127" s="72"/>
      <c r="U127" s="72"/>
      <c r="V127" s="72"/>
    </row>
    <row r="128" spans="2:23" s="65" customFormat="1" ht="15.75">
      <c r="B128" s="71"/>
      <c r="C128" s="71"/>
    </row>
    <row r="129" spans="2:3" s="65" customFormat="1" ht="15.75">
      <c r="B129" s="71"/>
      <c r="C129" s="71"/>
    </row>
    <row r="130" spans="2:3" s="65" customFormat="1" ht="15.75">
      <c r="B130" s="71"/>
      <c r="C130" s="71"/>
    </row>
    <row r="131" spans="2:3" s="65" customFormat="1" ht="15.75">
      <c r="B131" s="71"/>
      <c r="C131" s="71"/>
    </row>
    <row r="132" spans="2:3" s="65" customFormat="1" ht="15.75">
      <c r="B132" s="71"/>
      <c r="C132" s="71"/>
    </row>
    <row r="133" spans="2:3" s="65" customFormat="1" ht="15.75">
      <c r="B133" s="71"/>
      <c r="C133" s="71"/>
    </row>
    <row r="134" spans="2:3" s="65" customFormat="1" ht="15.75">
      <c r="B134" s="71"/>
      <c r="C134" s="71"/>
    </row>
    <row r="135" spans="2:3" s="65" customFormat="1" ht="15.75">
      <c r="B135" s="71"/>
      <c r="C135" s="71"/>
    </row>
    <row r="136" spans="2:3" s="65" customFormat="1" ht="15.75">
      <c r="B136" s="71"/>
      <c r="C136" s="71"/>
    </row>
    <row r="137" spans="2:3" s="65" customFormat="1" ht="15.75">
      <c r="B137" s="71"/>
      <c r="C137" s="71"/>
    </row>
    <row r="138" spans="2:3" s="65" customFormat="1" ht="15.75">
      <c r="B138" s="71"/>
      <c r="C138" s="71"/>
    </row>
    <row r="139" spans="2:3" s="65" customFormat="1" ht="15.75">
      <c r="B139" s="71"/>
      <c r="C139" s="71"/>
    </row>
    <row r="140" spans="2:3" s="65" customFormat="1" ht="15.75">
      <c r="B140" s="71"/>
      <c r="C140" s="71"/>
    </row>
    <row r="141" spans="2:3" s="65" customFormat="1" ht="15.75">
      <c r="B141" s="71"/>
      <c r="C141" s="71"/>
    </row>
    <row r="142" spans="2:3" s="65" customFormat="1" ht="15.75">
      <c r="B142" s="71"/>
      <c r="C142" s="71"/>
    </row>
    <row r="143" spans="2:3" s="65" customFormat="1" ht="15.75">
      <c r="B143" s="71"/>
      <c r="C143" s="71"/>
    </row>
    <row r="144" spans="2:3" s="65" customFormat="1" ht="15.75">
      <c r="B144" s="71"/>
      <c r="C144" s="71"/>
    </row>
    <row r="145" spans="2:3" s="65" customFormat="1" ht="15.75">
      <c r="B145" s="71"/>
      <c r="C145" s="71"/>
    </row>
    <row r="146" spans="2:3" s="65" customFormat="1" ht="15.75">
      <c r="B146" s="71"/>
      <c r="C146" s="71"/>
    </row>
    <row r="147" spans="2:3" s="65" customFormat="1" ht="15.75">
      <c r="B147" s="71"/>
      <c r="C147" s="71"/>
    </row>
    <row r="148" spans="2:3" s="65" customFormat="1" ht="15.75">
      <c r="B148" s="71"/>
      <c r="C148" s="71"/>
    </row>
    <row r="149" spans="2:3" s="65" customFormat="1" ht="15.75">
      <c r="B149" s="71"/>
      <c r="C149" s="71"/>
    </row>
    <row r="150" spans="2:3" s="65" customFormat="1" ht="15.75">
      <c r="B150" s="71"/>
      <c r="C150" s="71"/>
    </row>
    <row r="151" spans="2:3" s="65" customFormat="1" ht="15.75">
      <c r="B151" s="71"/>
      <c r="C151" s="71"/>
    </row>
    <row r="152" spans="2:3" s="65" customFormat="1" ht="15.75">
      <c r="B152" s="71"/>
      <c r="C152" s="71"/>
    </row>
    <row r="153" spans="2:3">
      <c r="B153" s="50"/>
      <c r="C153" s="50"/>
    </row>
    <row r="154" spans="2:3">
      <c r="B154" s="50"/>
      <c r="C154" s="50"/>
    </row>
    <row r="155" spans="2:3">
      <c r="B155" s="50"/>
      <c r="C155" s="50"/>
    </row>
    <row r="156" spans="2:3">
      <c r="B156" s="50"/>
      <c r="C156" s="50"/>
    </row>
    <row r="157" spans="2:3">
      <c r="B157" s="50"/>
      <c r="C157" s="50"/>
    </row>
    <row r="158" spans="2:3">
      <c r="B158" s="50"/>
      <c r="C158" s="50"/>
    </row>
  </sheetData>
  <sheetProtection algorithmName="SHA-512" hashValue="+NVCsTgvULLVzZeLC+z/nva+Bwzw7E4KI9ScbTisPl1YPlektLkvnQrCTaO8I2nrxIJShuJ0vcyau4zv0HbgwA==" saltValue="6HaZ/D7654PO4MlvCYsS2w==" spinCount="100000" sheet="1" selectLockedCells="1"/>
  <dataConsolidate/>
  <mergeCells count="542">
    <mergeCell ref="B95:F95"/>
    <mergeCell ref="G95:K95"/>
    <mergeCell ref="L95:V95"/>
    <mergeCell ref="H96:I96"/>
    <mergeCell ref="L96:O96"/>
    <mergeCell ref="P96:V96"/>
    <mergeCell ref="B97:G97"/>
    <mergeCell ref="B5:D5"/>
    <mergeCell ref="F5:I5"/>
    <mergeCell ref="S5:U5"/>
    <mergeCell ref="C12:D12"/>
    <mergeCell ref="E12:F12"/>
    <mergeCell ref="F8:I8"/>
    <mergeCell ref="C14:D14"/>
    <mergeCell ref="E14:F14"/>
    <mergeCell ref="C13:D13"/>
    <mergeCell ref="E13:F13"/>
    <mergeCell ref="H12:J12"/>
    <mergeCell ref="K12:M12"/>
    <mergeCell ref="N12:O12"/>
    <mergeCell ref="P12:R12"/>
    <mergeCell ref="T12:V12"/>
    <mergeCell ref="H13:J13"/>
    <mergeCell ref="C16:D16"/>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B8:D8"/>
    <mergeCell ref="S8:U8"/>
    <mergeCell ref="J8:K8"/>
    <mergeCell ref="L8:N8"/>
    <mergeCell ref="O8:Q8"/>
    <mergeCell ref="J5:K5"/>
    <mergeCell ref="L5:N5"/>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H79:J79"/>
    <mergeCell ref="K79:M79"/>
    <mergeCell ref="N79:O79"/>
    <mergeCell ref="P79:R79"/>
    <mergeCell ref="T79:V79"/>
    <mergeCell ref="H80:J80"/>
    <mergeCell ref="K80:M80"/>
    <mergeCell ref="N80:O80"/>
    <mergeCell ref="P80:R80"/>
    <mergeCell ref="T80:V80"/>
    <mergeCell ref="N82:O82"/>
    <mergeCell ref="P82:R82"/>
    <mergeCell ref="K13:M13"/>
    <mergeCell ref="N13:O13"/>
    <mergeCell ref="P13:R13"/>
    <mergeCell ref="F86:U86"/>
    <mergeCell ref="D88:H88"/>
    <mergeCell ref="I88:V88"/>
    <mergeCell ref="C82:D82"/>
    <mergeCell ref="E82:F82"/>
    <mergeCell ref="C81:D81"/>
    <mergeCell ref="E81:F81"/>
    <mergeCell ref="H81:J81"/>
    <mergeCell ref="K81:M81"/>
    <mergeCell ref="N81:O81"/>
    <mergeCell ref="P81:R81"/>
    <mergeCell ref="T81:V81"/>
    <mergeCell ref="H82:J82"/>
    <mergeCell ref="K82:M82"/>
    <mergeCell ref="T82:V82"/>
    <mergeCell ref="C80:D80"/>
    <mergeCell ref="E80:F80"/>
    <mergeCell ref="C79:D79"/>
    <mergeCell ref="E79:F79"/>
    <mergeCell ref="T13:V13"/>
    <mergeCell ref="H14:J14"/>
    <mergeCell ref="K14:M14"/>
    <mergeCell ref="N14:O14"/>
    <mergeCell ref="P14:R14"/>
    <mergeCell ref="T14:V14"/>
    <mergeCell ref="O5:Q5"/>
    <mergeCell ref="J6:K6"/>
    <mergeCell ref="L6:N6"/>
    <mergeCell ref="O6:Q6"/>
    <mergeCell ref="J7:K7"/>
    <mergeCell ref="L7:N7"/>
    <mergeCell ref="O7:Q7"/>
  </mergeCells>
  <phoneticPr fontId="5"/>
  <conditionalFormatting sqref="A13:A82">
    <cfRule type="expression" dxfId="7" priority="14">
      <formula>$AF13="1"</formula>
    </cfRule>
  </conditionalFormatting>
  <conditionalFormatting sqref="B13:C82 E13:H82 K13:K82 P13:V82">
    <cfRule type="expression" dxfId="6" priority="1">
      <formula>$AE13="1"</formula>
    </cfRule>
  </conditionalFormatting>
  <dataValidations disablePrompts="1" count="1">
    <dataValidation type="list" allowBlank="1" showInputMessage="1" showErrorMessage="1" sqref="V4" xr:uid="{00000000-0002-0000-12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20">
    <tabColor rgb="FF92D050"/>
    <pageSetUpPr fitToPage="1"/>
  </sheetPr>
  <dimension ref="A1:R54"/>
  <sheetViews>
    <sheetView zoomScaleNormal="100" workbookViewId="0">
      <selection sqref="A1:A5"/>
    </sheetView>
  </sheetViews>
  <sheetFormatPr defaultColWidth="8.625" defaultRowHeight="13.5"/>
  <cols>
    <col min="1" max="1" width="9.5" style="142" customWidth="1"/>
    <col min="2" max="2" width="5.375" style="142" customWidth="1"/>
    <col min="3" max="3" width="5.625" style="142" customWidth="1"/>
    <col min="4" max="4" width="1.125" style="142" customWidth="1"/>
    <col min="5" max="5" width="9.5" style="142" customWidth="1"/>
    <col min="6" max="6" width="5.375" style="142" customWidth="1"/>
    <col min="7" max="7" width="5.625" style="142" customWidth="1"/>
    <col min="8" max="8" width="1.125" style="142" customWidth="1"/>
    <col min="9" max="9" width="9.5" style="142" customWidth="1"/>
    <col min="10" max="10" width="5.375" style="142" customWidth="1"/>
    <col min="11" max="11" width="5.625" style="142" customWidth="1"/>
    <col min="12" max="12" width="1.125" style="142" customWidth="1"/>
    <col min="13" max="13" width="9.5" style="142" customWidth="1"/>
    <col min="14" max="14" width="5.375" style="142" customWidth="1"/>
    <col min="15" max="15" width="5.625" style="142" customWidth="1"/>
    <col min="16" max="16384" width="8.625" style="142"/>
  </cols>
  <sheetData>
    <row r="1" spans="1:18" ht="14.25" customHeight="1">
      <c r="A1" s="1367" t="s">
        <v>498</v>
      </c>
      <c r="B1" s="133" t="s">
        <v>17</v>
      </c>
      <c r="C1" s="134"/>
      <c r="D1" s="135"/>
      <c r="E1" s="1367"/>
      <c r="F1" s="133"/>
      <c r="G1" s="134"/>
      <c r="H1" s="135"/>
      <c r="I1" s="1367"/>
      <c r="J1" s="133"/>
      <c r="K1" s="134"/>
      <c r="L1" s="135"/>
      <c r="M1" s="1367"/>
      <c r="N1" s="133"/>
      <c r="O1" s="134"/>
      <c r="P1" s="141" t="s">
        <v>547</v>
      </c>
    </row>
    <row r="2" spans="1:18" ht="15" customHeight="1">
      <c r="A2" s="1367"/>
      <c r="B2" s="1363" t="s">
        <v>213</v>
      </c>
      <c r="C2" s="1363"/>
      <c r="D2" s="135"/>
      <c r="E2" s="1367"/>
      <c r="F2" s="1371"/>
      <c r="G2" s="1371"/>
      <c r="H2" s="135"/>
      <c r="I2" s="1367"/>
      <c r="J2" s="1371"/>
      <c r="K2" s="1371"/>
      <c r="L2" s="135"/>
      <c r="M2" s="1367"/>
      <c r="N2" s="1371"/>
      <c r="O2" s="1371"/>
      <c r="P2" s="143" t="s">
        <v>499</v>
      </c>
    </row>
    <row r="3" spans="1:18" ht="15" customHeight="1">
      <c r="A3" s="1367"/>
      <c r="B3" s="1364" t="s">
        <v>267</v>
      </c>
      <c r="C3" s="1364"/>
      <c r="D3" s="135"/>
      <c r="E3" s="1367"/>
      <c r="F3" s="1364"/>
      <c r="G3" s="1364"/>
      <c r="H3" s="135"/>
      <c r="I3" s="1367"/>
      <c r="J3" s="1364"/>
      <c r="K3" s="1364"/>
      <c r="L3" s="135"/>
      <c r="M3" s="1367"/>
      <c r="N3" s="1364"/>
      <c r="O3" s="1364"/>
      <c r="P3" s="143"/>
      <c r="R3" s="140"/>
    </row>
    <row r="4" spans="1:18" ht="12.75" customHeight="1">
      <c r="A4" s="1367"/>
      <c r="B4" s="1369" t="s">
        <v>500</v>
      </c>
      <c r="C4" s="1369"/>
      <c r="D4" s="135"/>
      <c r="E4" s="1367"/>
      <c r="F4" s="1369"/>
      <c r="G4" s="1369"/>
      <c r="H4" s="135"/>
      <c r="I4" s="1367"/>
      <c r="J4" s="1369"/>
      <c r="K4" s="1369"/>
      <c r="L4" s="135"/>
      <c r="M4" s="1367"/>
      <c r="N4" s="1369"/>
      <c r="O4" s="1369"/>
      <c r="P4" s="143"/>
    </row>
    <row r="5" spans="1:18" ht="12.75" customHeight="1">
      <c r="A5" s="1367"/>
      <c r="B5" s="1364" t="s">
        <v>501</v>
      </c>
      <c r="C5" s="1364"/>
      <c r="D5" s="136"/>
      <c r="E5" s="1367"/>
      <c r="F5" s="1364"/>
      <c r="G5" s="1364"/>
      <c r="H5" s="136"/>
      <c r="I5" s="1367"/>
      <c r="J5" s="1364"/>
      <c r="K5" s="1364"/>
      <c r="L5" s="136"/>
      <c r="M5" s="1367"/>
      <c r="N5" s="1364"/>
      <c r="O5" s="1364"/>
      <c r="P5" s="143"/>
    </row>
    <row r="6" spans="1:18" ht="6" customHeight="1">
      <c r="A6" s="1366"/>
      <c r="B6" s="1366"/>
      <c r="C6" s="1366"/>
      <c r="D6" s="1366"/>
      <c r="E6" s="1366"/>
      <c r="F6" s="1366"/>
      <c r="G6" s="1366"/>
      <c r="H6" s="1366"/>
      <c r="I6" s="1366"/>
      <c r="J6" s="1366"/>
      <c r="K6" s="1366"/>
      <c r="L6" s="1366"/>
      <c r="M6" s="1366"/>
      <c r="N6" s="1366"/>
      <c r="O6" s="1366"/>
    </row>
    <row r="7" spans="1:18" ht="14.25" customHeight="1">
      <c r="A7" s="1367"/>
      <c r="B7" s="133" t="s">
        <v>526</v>
      </c>
      <c r="C7" s="134"/>
      <c r="D7" s="135"/>
      <c r="E7" s="1367"/>
      <c r="F7" s="133" t="s">
        <v>526</v>
      </c>
      <c r="G7" s="134"/>
      <c r="H7" s="135"/>
      <c r="I7" s="1367"/>
      <c r="J7" s="133" t="s">
        <v>526</v>
      </c>
      <c r="K7" s="134"/>
      <c r="L7" s="135"/>
      <c r="M7" s="1367"/>
      <c r="N7" s="133" t="s">
        <v>526</v>
      </c>
      <c r="O7" s="134"/>
      <c r="P7" s="143"/>
    </row>
    <row r="8" spans="1:18" ht="15" customHeight="1">
      <c r="A8" s="1367"/>
      <c r="B8" s="1371" t="s">
        <v>526</v>
      </c>
      <c r="C8" s="1371"/>
      <c r="D8" s="135"/>
      <c r="E8" s="1367"/>
      <c r="F8" s="1371" t="s">
        <v>526</v>
      </c>
      <c r="G8" s="1371"/>
      <c r="H8" s="135"/>
      <c r="I8" s="1367"/>
      <c r="J8" s="1371" t="s">
        <v>526</v>
      </c>
      <c r="K8" s="1371"/>
      <c r="L8" s="135"/>
      <c r="M8" s="1367"/>
      <c r="N8" s="1371" t="s">
        <v>526</v>
      </c>
      <c r="O8" s="1371"/>
      <c r="P8" s="143"/>
    </row>
    <row r="9" spans="1:18" ht="15" customHeight="1">
      <c r="A9" s="1367"/>
      <c r="B9" s="1364" t="s">
        <v>526</v>
      </c>
      <c r="C9" s="1364"/>
      <c r="D9" s="135"/>
      <c r="E9" s="1367"/>
      <c r="F9" s="1364" t="s">
        <v>526</v>
      </c>
      <c r="G9" s="1364"/>
      <c r="H9" s="135"/>
      <c r="I9" s="1367"/>
      <c r="J9" s="1364" t="s">
        <v>526</v>
      </c>
      <c r="K9" s="1364"/>
      <c r="L9" s="135"/>
      <c r="M9" s="1367"/>
      <c r="N9" s="1364" t="s">
        <v>526</v>
      </c>
      <c r="O9" s="1364"/>
      <c r="P9" s="143"/>
    </row>
    <row r="10" spans="1:18" ht="12.75" customHeight="1">
      <c r="A10" s="1367"/>
      <c r="B10" s="1369" t="s">
        <v>526</v>
      </c>
      <c r="C10" s="1369"/>
      <c r="D10" s="135"/>
      <c r="E10" s="1367"/>
      <c r="F10" s="1369" t="s">
        <v>526</v>
      </c>
      <c r="G10" s="1369"/>
      <c r="H10" s="135"/>
      <c r="I10" s="1367"/>
      <c r="J10" s="1369" t="s">
        <v>526</v>
      </c>
      <c r="K10" s="1369"/>
      <c r="L10" s="135"/>
      <c r="M10" s="1367"/>
      <c r="N10" s="1369" t="s">
        <v>526</v>
      </c>
      <c r="O10" s="1369"/>
      <c r="P10" s="143"/>
    </row>
    <row r="11" spans="1:18" ht="12.75" customHeight="1">
      <c r="A11" s="1367"/>
      <c r="B11" s="1364" t="s">
        <v>526</v>
      </c>
      <c r="C11" s="1364"/>
      <c r="D11" s="136"/>
      <c r="E11" s="1367"/>
      <c r="F11" s="1364" t="s">
        <v>526</v>
      </c>
      <c r="G11" s="1364"/>
      <c r="H11" s="136"/>
      <c r="I11" s="1367"/>
      <c r="J11" s="1364" t="s">
        <v>526</v>
      </c>
      <c r="K11" s="1364"/>
      <c r="L11" s="136"/>
      <c r="M11" s="1367"/>
      <c r="N11" s="1364" t="s">
        <v>526</v>
      </c>
      <c r="O11" s="1364"/>
      <c r="P11" s="143"/>
    </row>
    <row r="12" spans="1:18" ht="6" customHeight="1">
      <c r="A12" s="1366"/>
      <c r="B12" s="1366"/>
      <c r="C12" s="1366"/>
      <c r="D12" s="1366"/>
      <c r="E12" s="1366"/>
      <c r="F12" s="1366"/>
      <c r="G12" s="1366"/>
      <c r="H12" s="1366"/>
      <c r="I12" s="1366"/>
      <c r="J12" s="1366"/>
      <c r="K12" s="1366"/>
      <c r="L12" s="1366"/>
      <c r="M12" s="1366"/>
      <c r="N12" s="1366"/>
      <c r="O12" s="1366"/>
    </row>
    <row r="13" spans="1:18" ht="14.25" customHeight="1">
      <c r="A13" s="1367"/>
      <c r="B13" s="133" t="s">
        <v>526</v>
      </c>
      <c r="C13" s="134"/>
      <c r="D13" s="135"/>
      <c r="E13" s="1367"/>
      <c r="F13" s="133" t="s">
        <v>526</v>
      </c>
      <c r="G13" s="134"/>
      <c r="H13" s="135"/>
      <c r="I13" s="1367"/>
      <c r="J13" s="133" t="s">
        <v>526</v>
      </c>
      <c r="K13" s="134"/>
      <c r="L13" s="135"/>
      <c r="M13" s="1367"/>
      <c r="N13" s="133" t="s">
        <v>526</v>
      </c>
      <c r="O13" s="134"/>
      <c r="P13" s="143"/>
    </row>
    <row r="14" spans="1:18" ht="15" customHeight="1">
      <c r="A14" s="1367"/>
      <c r="B14" s="1371" t="s">
        <v>526</v>
      </c>
      <c r="C14" s="1371"/>
      <c r="D14" s="135"/>
      <c r="E14" s="1367"/>
      <c r="F14" s="1371" t="s">
        <v>526</v>
      </c>
      <c r="G14" s="1371"/>
      <c r="H14" s="135"/>
      <c r="I14" s="1367"/>
      <c r="J14" s="1371" t="s">
        <v>526</v>
      </c>
      <c r="K14" s="1371"/>
      <c r="L14" s="135"/>
      <c r="M14" s="1367"/>
      <c r="N14" s="1371" t="s">
        <v>526</v>
      </c>
      <c r="O14" s="1371"/>
      <c r="P14" s="143"/>
    </row>
    <row r="15" spans="1:18" ht="15" customHeight="1">
      <c r="A15" s="1367"/>
      <c r="B15" s="1364" t="s">
        <v>526</v>
      </c>
      <c r="C15" s="1364"/>
      <c r="D15" s="135"/>
      <c r="E15" s="1367"/>
      <c r="F15" s="1364" t="s">
        <v>526</v>
      </c>
      <c r="G15" s="1364"/>
      <c r="H15" s="135"/>
      <c r="I15" s="1367"/>
      <c r="J15" s="1364" t="s">
        <v>526</v>
      </c>
      <c r="K15" s="1364"/>
      <c r="L15" s="135"/>
      <c r="M15" s="1367"/>
      <c r="N15" s="1364" t="s">
        <v>526</v>
      </c>
      <c r="O15" s="1364"/>
    </row>
    <row r="16" spans="1:18" ht="12.75" customHeight="1">
      <c r="A16" s="1367"/>
      <c r="B16" s="1369" t="s">
        <v>526</v>
      </c>
      <c r="C16" s="1369"/>
      <c r="D16" s="135"/>
      <c r="E16" s="1367"/>
      <c r="F16" s="1369" t="s">
        <v>526</v>
      </c>
      <c r="G16" s="1369"/>
      <c r="H16" s="135"/>
      <c r="I16" s="1367"/>
      <c r="J16" s="1369" t="s">
        <v>526</v>
      </c>
      <c r="K16" s="1369"/>
      <c r="L16" s="135"/>
      <c r="M16" s="1367"/>
      <c r="N16" s="1369" t="s">
        <v>526</v>
      </c>
      <c r="O16" s="1369"/>
    </row>
    <row r="17" spans="1:16" ht="12.75" customHeight="1">
      <c r="A17" s="1367"/>
      <c r="B17" s="1364" t="s">
        <v>526</v>
      </c>
      <c r="C17" s="1364"/>
      <c r="D17" s="136"/>
      <c r="E17" s="1367"/>
      <c r="F17" s="1364" t="s">
        <v>526</v>
      </c>
      <c r="G17" s="1364"/>
      <c r="H17" s="136"/>
      <c r="I17" s="1367"/>
      <c r="J17" s="1364" t="s">
        <v>526</v>
      </c>
      <c r="K17" s="1364"/>
      <c r="L17" s="136"/>
      <c r="M17" s="1367"/>
      <c r="N17" s="1364" t="s">
        <v>526</v>
      </c>
      <c r="O17" s="1364"/>
    </row>
    <row r="18" spans="1:16" ht="6" customHeight="1">
      <c r="A18" s="1366"/>
      <c r="B18" s="1366"/>
      <c r="C18" s="1366"/>
      <c r="D18" s="1366"/>
      <c r="E18" s="1366"/>
      <c r="F18" s="1366"/>
      <c r="G18" s="1366"/>
      <c r="H18" s="1366"/>
      <c r="I18" s="1366"/>
      <c r="J18" s="1366"/>
      <c r="K18" s="1366"/>
      <c r="L18" s="1366"/>
      <c r="M18" s="1366"/>
      <c r="N18" s="1366"/>
      <c r="O18" s="1366"/>
      <c r="P18" s="143"/>
    </row>
    <row r="19" spans="1:16" ht="14.25" customHeight="1">
      <c r="A19" s="1367"/>
      <c r="B19" s="133"/>
      <c r="C19" s="134"/>
      <c r="D19" s="135"/>
      <c r="E19" s="1367"/>
      <c r="F19" s="133"/>
      <c r="G19" s="134"/>
      <c r="H19" s="135"/>
      <c r="I19" s="1367"/>
      <c r="J19" s="133"/>
      <c r="K19" s="134"/>
      <c r="L19" s="135"/>
      <c r="M19" s="1367"/>
      <c r="N19" s="133"/>
      <c r="O19" s="134"/>
    </row>
    <row r="20" spans="1:16" ht="15" customHeight="1">
      <c r="A20" s="1367"/>
      <c r="B20" s="1371"/>
      <c r="C20" s="1371"/>
      <c r="D20" s="135"/>
      <c r="E20" s="1367"/>
      <c r="F20" s="1371"/>
      <c r="G20" s="1371"/>
      <c r="H20" s="135"/>
      <c r="I20" s="1367"/>
      <c r="J20" s="1371"/>
      <c r="K20" s="1371"/>
      <c r="L20" s="135"/>
      <c r="M20" s="1367"/>
      <c r="N20" s="1371"/>
      <c r="O20" s="1371"/>
    </row>
    <row r="21" spans="1:16" ht="15" customHeight="1">
      <c r="A21" s="1367"/>
      <c r="B21" s="1364"/>
      <c r="C21" s="1364"/>
      <c r="D21" s="135"/>
      <c r="E21" s="1367"/>
      <c r="F21" s="1364"/>
      <c r="G21" s="1364"/>
      <c r="H21" s="135"/>
      <c r="I21" s="1367"/>
      <c r="J21" s="1364"/>
      <c r="K21" s="1364"/>
      <c r="L21" s="135"/>
      <c r="M21" s="1367"/>
      <c r="N21" s="1364"/>
      <c r="O21" s="1364"/>
      <c r="P21" s="143"/>
    </row>
    <row r="22" spans="1:16" ht="12.75" customHeight="1">
      <c r="A22" s="1367"/>
      <c r="B22" s="1369"/>
      <c r="C22" s="1369"/>
      <c r="D22" s="135"/>
      <c r="E22" s="1367"/>
      <c r="F22" s="1369"/>
      <c r="G22" s="1369"/>
      <c r="H22" s="135"/>
      <c r="I22" s="1367"/>
      <c r="J22" s="1369"/>
      <c r="K22" s="1369"/>
      <c r="L22" s="135"/>
      <c r="M22" s="1367"/>
      <c r="N22" s="1369"/>
      <c r="O22" s="1369"/>
      <c r="P22" s="143"/>
    </row>
    <row r="23" spans="1:16" ht="12.75" customHeight="1">
      <c r="A23" s="1367"/>
      <c r="B23" s="1364"/>
      <c r="C23" s="1364"/>
      <c r="D23" s="136"/>
      <c r="E23" s="1367"/>
      <c r="F23" s="1364"/>
      <c r="G23" s="1364"/>
      <c r="H23" s="136"/>
      <c r="I23" s="1367"/>
      <c r="J23" s="1364"/>
      <c r="K23" s="1364"/>
      <c r="L23" s="136"/>
      <c r="M23" s="1367"/>
      <c r="N23" s="1364"/>
      <c r="O23" s="1364"/>
    </row>
    <row r="24" spans="1:16" ht="6" customHeight="1">
      <c r="A24" s="1366"/>
      <c r="B24" s="1366"/>
      <c r="C24" s="1366"/>
      <c r="D24" s="1366"/>
      <c r="E24" s="1366"/>
      <c r="F24" s="1366"/>
      <c r="G24" s="1366"/>
      <c r="H24" s="1366"/>
      <c r="I24" s="1366"/>
      <c r="J24" s="1366"/>
      <c r="K24" s="1366"/>
      <c r="L24" s="1366"/>
      <c r="M24" s="1366"/>
      <c r="N24" s="1366"/>
      <c r="O24" s="1366"/>
      <c r="P24" s="144"/>
    </row>
    <row r="25" spans="1:16" ht="14.25" customHeight="1">
      <c r="A25" s="1367"/>
      <c r="B25" s="133"/>
      <c r="C25" s="134"/>
      <c r="D25" s="135"/>
      <c r="E25" s="1367"/>
      <c r="F25" s="133"/>
      <c r="G25" s="134"/>
      <c r="H25" s="135"/>
      <c r="I25" s="1367"/>
      <c r="J25" s="133"/>
      <c r="K25" s="134"/>
      <c r="L25" s="135"/>
      <c r="M25" s="1367"/>
      <c r="N25" s="133"/>
      <c r="O25" s="137"/>
      <c r="P25" s="140" t="s">
        <v>502</v>
      </c>
    </row>
    <row r="26" spans="1:16" ht="15" customHeight="1">
      <c r="A26" s="1367"/>
      <c r="B26" s="1371"/>
      <c r="C26" s="1371"/>
      <c r="D26" s="135"/>
      <c r="E26" s="1367"/>
      <c r="F26" s="1371"/>
      <c r="G26" s="1371"/>
      <c r="H26" s="135"/>
      <c r="I26" s="1367"/>
      <c r="J26" s="1371"/>
      <c r="K26" s="1371"/>
      <c r="L26" s="135"/>
      <c r="M26" s="1367"/>
      <c r="N26" s="1371"/>
      <c r="O26" s="1371"/>
      <c r="P26" s="144" t="s">
        <v>503</v>
      </c>
    </row>
    <row r="27" spans="1:16" ht="15" customHeight="1">
      <c r="A27" s="1367"/>
      <c r="B27" s="1364"/>
      <c r="C27" s="1364"/>
      <c r="D27" s="135"/>
      <c r="E27" s="1367"/>
      <c r="F27" s="1364"/>
      <c r="G27" s="1364"/>
      <c r="H27" s="135"/>
      <c r="I27" s="1367"/>
      <c r="J27" s="1364"/>
      <c r="K27" s="1364"/>
      <c r="L27" s="135"/>
      <c r="M27" s="1367"/>
      <c r="N27" s="1364"/>
      <c r="O27" s="1364"/>
      <c r="P27" s="142" t="s">
        <v>504</v>
      </c>
    </row>
    <row r="28" spans="1:16" ht="12.75" customHeight="1">
      <c r="A28" s="1367"/>
      <c r="B28" s="1369"/>
      <c r="C28" s="1369"/>
      <c r="D28" s="135"/>
      <c r="E28" s="1367"/>
      <c r="F28" s="1369"/>
      <c r="G28" s="1369"/>
      <c r="H28" s="135"/>
      <c r="I28" s="1367"/>
      <c r="J28" s="1369"/>
      <c r="K28" s="1369"/>
      <c r="L28" s="135"/>
      <c r="M28" s="1367"/>
      <c r="N28" s="1369"/>
      <c r="O28" s="1369"/>
      <c r="P28" s="142" t="s">
        <v>505</v>
      </c>
    </row>
    <row r="29" spans="1:16" ht="12.75" customHeight="1">
      <c r="A29" s="1367"/>
      <c r="B29" s="1364"/>
      <c r="C29" s="1364"/>
      <c r="D29" s="136"/>
      <c r="E29" s="1367"/>
      <c r="F29" s="1364"/>
      <c r="G29" s="1364"/>
      <c r="H29" s="136"/>
      <c r="I29" s="1367"/>
      <c r="J29" s="1364"/>
      <c r="K29" s="1364"/>
      <c r="L29" s="136"/>
      <c r="M29" s="1367"/>
      <c r="N29" s="1364"/>
      <c r="O29" s="1364"/>
    </row>
    <row r="30" spans="1:16" ht="6" customHeight="1">
      <c r="A30" s="1366"/>
      <c r="B30" s="1366"/>
      <c r="C30" s="1366"/>
      <c r="D30" s="1366"/>
      <c r="E30" s="1366"/>
      <c r="F30" s="1366"/>
      <c r="G30" s="1366"/>
      <c r="H30" s="1366"/>
      <c r="I30" s="1366"/>
      <c r="J30" s="1366"/>
      <c r="K30" s="1366"/>
      <c r="L30" s="1366"/>
      <c r="M30" s="1366"/>
      <c r="N30" s="1366"/>
      <c r="O30" s="1366"/>
    </row>
    <row r="31" spans="1:16" ht="14.25" customHeight="1">
      <c r="A31" s="1367"/>
      <c r="B31" s="133" t="s">
        <v>526</v>
      </c>
      <c r="C31" s="134"/>
      <c r="D31" s="135"/>
      <c r="E31" s="1367"/>
      <c r="F31" s="133" t="s">
        <v>526</v>
      </c>
      <c r="G31" s="134"/>
      <c r="H31" s="135"/>
      <c r="I31" s="1367"/>
      <c r="J31" s="133" t="s">
        <v>526</v>
      </c>
      <c r="K31" s="134"/>
      <c r="L31" s="135"/>
      <c r="M31" s="1367"/>
      <c r="N31" s="133" t="s">
        <v>526</v>
      </c>
      <c r="O31" s="137"/>
      <c r="P31" s="142" t="s">
        <v>506</v>
      </c>
    </row>
    <row r="32" spans="1:16" ht="15" customHeight="1">
      <c r="A32" s="1367"/>
      <c r="B32" s="1371" t="s">
        <v>526</v>
      </c>
      <c r="C32" s="1371"/>
      <c r="D32" s="135"/>
      <c r="E32" s="1367"/>
      <c r="F32" s="1371" t="s">
        <v>526</v>
      </c>
      <c r="G32" s="1371"/>
      <c r="H32" s="135"/>
      <c r="I32" s="1367"/>
      <c r="J32" s="1371" t="s">
        <v>526</v>
      </c>
      <c r="K32" s="1371"/>
      <c r="L32" s="135"/>
      <c r="M32" s="1367"/>
      <c r="N32" s="1371" t="s">
        <v>526</v>
      </c>
      <c r="O32" s="1371"/>
    </row>
    <row r="33" spans="1:18" ht="15" customHeight="1">
      <c r="A33" s="1367"/>
      <c r="B33" s="1364" t="s">
        <v>526</v>
      </c>
      <c r="C33" s="1364"/>
      <c r="D33" s="135"/>
      <c r="E33" s="1367"/>
      <c r="F33" s="1364" t="s">
        <v>526</v>
      </c>
      <c r="G33" s="1364"/>
      <c r="H33" s="135"/>
      <c r="I33" s="1367"/>
      <c r="J33" s="1364" t="s">
        <v>526</v>
      </c>
      <c r="K33" s="1364"/>
      <c r="L33" s="135"/>
      <c r="M33" s="1367"/>
      <c r="N33" s="1364" t="s">
        <v>526</v>
      </c>
      <c r="O33" s="1364"/>
    </row>
    <row r="34" spans="1:18" ht="12.75" customHeight="1">
      <c r="A34" s="1367"/>
      <c r="B34" s="1369"/>
      <c r="C34" s="1369"/>
      <c r="D34" s="135"/>
      <c r="E34" s="1367"/>
      <c r="F34" s="1369"/>
      <c r="G34" s="1369"/>
      <c r="H34" s="135"/>
      <c r="I34" s="1367"/>
      <c r="J34" s="1369"/>
      <c r="K34" s="1369"/>
      <c r="L34" s="135"/>
      <c r="M34" s="1367"/>
      <c r="N34" s="1369"/>
      <c r="O34" s="1369"/>
    </row>
    <row r="35" spans="1:18" ht="12.75" customHeight="1">
      <c r="A35" s="1367"/>
      <c r="B35" s="1364" t="s">
        <v>526</v>
      </c>
      <c r="C35" s="1364"/>
      <c r="D35" s="136"/>
      <c r="E35" s="1367"/>
      <c r="F35" s="1364" t="s">
        <v>526</v>
      </c>
      <c r="G35" s="1364"/>
      <c r="H35" s="136"/>
      <c r="I35" s="1367"/>
      <c r="J35" s="1364" t="s">
        <v>526</v>
      </c>
      <c r="K35" s="1364"/>
      <c r="L35" s="136"/>
      <c r="M35" s="1367"/>
      <c r="N35" s="1364" t="s">
        <v>526</v>
      </c>
      <c r="O35" s="1364"/>
      <c r="P35" s="142" t="s">
        <v>507</v>
      </c>
    </row>
    <row r="36" spans="1:18" ht="6" customHeight="1">
      <c r="A36" s="1366"/>
      <c r="B36" s="1366"/>
      <c r="C36" s="1366"/>
      <c r="D36" s="1366"/>
      <c r="E36" s="1366"/>
      <c r="F36" s="1366"/>
      <c r="G36" s="1366"/>
      <c r="H36" s="1366"/>
      <c r="I36" s="1366"/>
      <c r="J36" s="1366"/>
      <c r="K36" s="1366"/>
      <c r="L36" s="1366"/>
      <c r="M36" s="1366"/>
      <c r="N36" s="1366"/>
      <c r="O36" s="1366"/>
    </row>
    <row r="37" spans="1:18" ht="14.25" customHeight="1">
      <c r="A37" s="1367"/>
      <c r="B37" s="133" t="s">
        <v>526</v>
      </c>
      <c r="C37" s="134"/>
      <c r="D37" s="135"/>
      <c r="E37" s="1367"/>
      <c r="F37" s="133" t="s">
        <v>526</v>
      </c>
      <c r="G37" s="134"/>
      <c r="H37" s="135"/>
      <c r="I37" s="1367"/>
      <c r="J37" s="133" t="s">
        <v>526</v>
      </c>
      <c r="K37" s="134"/>
      <c r="L37" s="135"/>
      <c r="M37" s="1367"/>
      <c r="N37" s="133" t="s">
        <v>526</v>
      </c>
      <c r="O37" s="134"/>
      <c r="P37" s="1372"/>
      <c r="Q37" s="1372"/>
    </row>
    <row r="38" spans="1:18" ht="15" customHeight="1">
      <c r="A38" s="1367"/>
      <c r="B38" s="1371" t="s">
        <v>526</v>
      </c>
      <c r="C38" s="1371"/>
      <c r="D38" s="135"/>
      <c r="E38" s="1367"/>
      <c r="F38" s="1371" t="s">
        <v>526</v>
      </c>
      <c r="G38" s="1371"/>
      <c r="H38" s="135"/>
      <c r="I38" s="1367"/>
      <c r="J38" s="1371" t="s">
        <v>526</v>
      </c>
      <c r="K38" s="1371"/>
      <c r="L38" s="135"/>
      <c r="M38" s="1367"/>
      <c r="N38" s="1371" t="s">
        <v>526</v>
      </c>
      <c r="O38" s="1371"/>
      <c r="P38" s="1372"/>
      <c r="Q38" s="1372"/>
    </row>
    <row r="39" spans="1:18" ht="15" customHeight="1">
      <c r="A39" s="1367"/>
      <c r="B39" s="1364" t="s">
        <v>526</v>
      </c>
      <c r="C39" s="1364"/>
      <c r="D39" s="135"/>
      <c r="E39" s="1367"/>
      <c r="F39" s="1364" t="s">
        <v>526</v>
      </c>
      <c r="G39" s="1364"/>
      <c r="H39" s="135"/>
      <c r="I39" s="1367"/>
      <c r="J39" s="1364" t="s">
        <v>526</v>
      </c>
      <c r="K39" s="1364"/>
      <c r="L39" s="135"/>
      <c r="M39" s="1367"/>
      <c r="N39" s="1364" t="s">
        <v>526</v>
      </c>
      <c r="O39" s="1364"/>
      <c r="P39" s="1372"/>
      <c r="Q39" s="1372"/>
      <c r="R39" s="140"/>
    </row>
    <row r="40" spans="1:18" ht="12.75" customHeight="1">
      <c r="A40" s="1367"/>
      <c r="B40" s="1369"/>
      <c r="C40" s="1369"/>
      <c r="D40" s="135"/>
      <c r="E40" s="1367"/>
      <c r="F40" s="1369"/>
      <c r="G40" s="1369"/>
      <c r="H40" s="135"/>
      <c r="I40" s="1367"/>
      <c r="J40" s="1369"/>
      <c r="K40" s="1369"/>
      <c r="L40" s="135"/>
      <c r="M40" s="1367"/>
      <c r="N40" s="1369"/>
      <c r="O40" s="1369"/>
      <c r="P40" s="1372"/>
      <c r="Q40" s="1372"/>
    </row>
    <row r="41" spans="1:18" ht="12.75" customHeight="1">
      <c r="A41" s="1367"/>
      <c r="B41" s="1364" t="s">
        <v>526</v>
      </c>
      <c r="C41" s="1364"/>
      <c r="D41" s="136"/>
      <c r="E41" s="1367"/>
      <c r="F41" s="1364" t="s">
        <v>526</v>
      </c>
      <c r="G41" s="1364"/>
      <c r="H41" s="136"/>
      <c r="I41" s="1367"/>
      <c r="J41" s="1364" t="s">
        <v>526</v>
      </c>
      <c r="K41" s="1364"/>
      <c r="L41" s="136"/>
      <c r="M41" s="1367"/>
      <c r="N41" s="1364" t="s">
        <v>526</v>
      </c>
      <c r="O41" s="1364"/>
      <c r="P41" s="1372"/>
      <c r="Q41" s="1372"/>
    </row>
    <row r="42" spans="1:18" ht="6" customHeight="1">
      <c r="A42" s="1366"/>
      <c r="B42" s="1366"/>
      <c r="C42" s="1366"/>
      <c r="D42" s="1366"/>
      <c r="E42" s="1366"/>
      <c r="F42" s="1366"/>
      <c r="G42" s="1366"/>
      <c r="H42" s="1366"/>
      <c r="I42" s="1366"/>
      <c r="J42" s="1366"/>
      <c r="K42" s="1366"/>
      <c r="L42" s="1366"/>
      <c r="M42" s="1366"/>
      <c r="N42" s="1366"/>
      <c r="O42" s="1366"/>
      <c r="P42" s="1372"/>
      <c r="Q42" s="1372"/>
    </row>
    <row r="43" spans="1:18" ht="14.25" customHeight="1">
      <c r="A43" s="1367"/>
      <c r="B43" s="133" t="s">
        <v>526</v>
      </c>
      <c r="C43" s="134"/>
      <c r="D43" s="135"/>
      <c r="E43" s="1367"/>
      <c r="F43" s="133" t="s">
        <v>526</v>
      </c>
      <c r="G43" s="134"/>
      <c r="H43" s="135"/>
      <c r="I43" s="1367"/>
      <c r="J43" s="133" t="s">
        <v>216</v>
      </c>
      <c r="K43" s="134"/>
      <c r="L43" s="135"/>
      <c r="M43" s="1367"/>
      <c r="N43" s="1370" t="s">
        <v>126</v>
      </c>
      <c r="O43" s="1370"/>
      <c r="P43" s="141" t="s">
        <v>508</v>
      </c>
    </row>
    <row r="44" spans="1:18" ht="15" customHeight="1">
      <c r="A44" s="1367"/>
      <c r="B44" s="1371" t="s">
        <v>526</v>
      </c>
      <c r="C44" s="1371"/>
      <c r="D44" s="135"/>
      <c r="E44" s="1367"/>
      <c r="F44" s="1371" t="s">
        <v>526</v>
      </c>
      <c r="G44" s="1371"/>
      <c r="H44" s="135"/>
      <c r="I44" s="1367"/>
      <c r="J44" s="1371"/>
      <c r="K44" s="1371"/>
      <c r="L44" s="135"/>
      <c r="M44" s="1367"/>
      <c r="N44" s="1371"/>
      <c r="O44" s="1371"/>
    </row>
    <row r="45" spans="1:18" ht="15" customHeight="1">
      <c r="A45" s="1367"/>
      <c r="B45" s="1368" t="s">
        <v>526</v>
      </c>
      <c r="C45" s="1368"/>
      <c r="D45" s="135"/>
      <c r="E45" s="1367"/>
      <c r="F45" s="1368" t="s">
        <v>526</v>
      </c>
      <c r="G45" s="1368"/>
      <c r="H45" s="135"/>
      <c r="I45" s="1367"/>
      <c r="J45" s="1368"/>
      <c r="K45" s="1368"/>
      <c r="L45" s="135"/>
      <c r="M45" s="1367"/>
      <c r="N45" s="1368"/>
      <c r="O45" s="1368"/>
    </row>
    <row r="46" spans="1:18" ht="12.75" customHeight="1">
      <c r="A46" s="1367"/>
      <c r="B46" s="1369"/>
      <c r="C46" s="1369"/>
      <c r="D46" s="135"/>
      <c r="E46" s="1367"/>
      <c r="F46" s="1369"/>
      <c r="G46" s="1369"/>
      <c r="H46" s="135"/>
      <c r="I46" s="1367"/>
      <c r="J46" s="138"/>
      <c r="K46" s="138"/>
      <c r="L46" s="135"/>
      <c r="M46" s="1367"/>
      <c r="N46" s="138"/>
      <c r="O46" s="138"/>
    </row>
    <row r="47" spans="1:18" ht="12.75" customHeight="1">
      <c r="A47" s="1367"/>
      <c r="B47" s="1364" t="s">
        <v>526</v>
      </c>
      <c r="C47" s="1364"/>
      <c r="D47" s="136"/>
      <c r="E47" s="1367"/>
      <c r="F47" s="1364" t="s">
        <v>526</v>
      </c>
      <c r="G47" s="1364"/>
      <c r="H47" s="136"/>
      <c r="I47" s="1367"/>
      <c r="J47" s="139"/>
      <c r="K47" s="139"/>
      <c r="L47" s="136"/>
      <c r="M47" s="1367"/>
      <c r="N47" s="139"/>
      <c r="O47" s="139"/>
    </row>
    <row r="48" spans="1:18" ht="6" customHeight="1">
      <c r="A48" s="1366"/>
      <c r="B48" s="1366"/>
      <c r="C48" s="1366"/>
      <c r="D48" s="1366"/>
      <c r="E48" s="1366"/>
      <c r="F48" s="1366"/>
      <c r="G48" s="1366"/>
      <c r="H48" s="1366"/>
      <c r="I48" s="1366"/>
      <c r="J48" s="1366"/>
      <c r="K48" s="1366"/>
      <c r="L48" s="1366"/>
      <c r="M48" s="1366"/>
      <c r="N48" s="1366"/>
      <c r="O48" s="1366"/>
    </row>
    <row r="49" spans="1:17" ht="14.25" customHeight="1">
      <c r="A49" s="1367"/>
      <c r="B49" s="133" t="s">
        <v>214</v>
      </c>
      <c r="C49" s="134"/>
      <c r="D49" s="135"/>
      <c r="E49" s="1367"/>
      <c r="F49" s="133">
        <v>30</v>
      </c>
      <c r="G49" s="137" t="s">
        <v>215</v>
      </c>
      <c r="H49" s="135"/>
      <c r="I49" s="1367"/>
      <c r="J49" s="133">
        <v>31</v>
      </c>
      <c r="K49" s="134" t="s">
        <v>18</v>
      </c>
      <c r="L49" s="135"/>
      <c r="M49" s="1367"/>
      <c r="N49" s="133">
        <v>32</v>
      </c>
      <c r="O49" s="134" t="s">
        <v>18</v>
      </c>
      <c r="P49" s="1362" t="s">
        <v>509</v>
      </c>
    </row>
    <row r="50" spans="1:17" ht="15" customHeight="1">
      <c r="A50" s="1367"/>
      <c r="B50" s="1363">
        <v>0</v>
      </c>
      <c r="C50" s="1363"/>
      <c r="D50" s="135"/>
      <c r="E50" s="1367"/>
      <c r="F50" s="1363">
        <v>0</v>
      </c>
      <c r="G50" s="1363"/>
      <c r="H50" s="135"/>
      <c r="I50" s="1367"/>
      <c r="J50" s="1363">
        <v>0</v>
      </c>
      <c r="K50" s="1363"/>
      <c r="L50" s="135"/>
      <c r="M50" s="1367"/>
      <c r="N50" s="1363">
        <v>0</v>
      </c>
      <c r="O50" s="1363"/>
      <c r="P50" s="1362"/>
    </row>
    <row r="51" spans="1:17" ht="15" customHeight="1">
      <c r="A51" s="1367"/>
      <c r="B51" s="1364">
        <v>0</v>
      </c>
      <c r="C51" s="1364"/>
      <c r="D51" s="135"/>
      <c r="E51" s="1367"/>
      <c r="F51" s="1364">
        <v>0</v>
      </c>
      <c r="G51" s="1364"/>
      <c r="H51" s="135"/>
      <c r="I51" s="1367"/>
      <c r="J51" s="1364">
        <v>0</v>
      </c>
      <c r="K51" s="1364"/>
      <c r="L51" s="135"/>
      <c r="M51" s="1367"/>
      <c r="N51" s="1364">
        <v>0</v>
      </c>
      <c r="O51" s="1364"/>
      <c r="P51" s="1362"/>
    </row>
    <row r="52" spans="1:17" ht="15" customHeight="1">
      <c r="A52" s="1367"/>
      <c r="B52" s="1365"/>
      <c r="C52" s="1365"/>
      <c r="D52" s="135"/>
      <c r="E52" s="1367"/>
      <c r="F52" s="1365"/>
      <c r="G52" s="1365"/>
      <c r="H52" s="135"/>
      <c r="I52" s="1367"/>
      <c r="J52" s="1365"/>
      <c r="K52" s="1365"/>
      <c r="L52" s="135"/>
      <c r="M52" s="1367"/>
      <c r="N52" s="1365"/>
      <c r="O52" s="1365"/>
      <c r="P52" s="1362"/>
    </row>
    <row r="53" spans="1:17" ht="10.15" customHeight="1">
      <c r="A53" s="1367"/>
      <c r="B53" s="135"/>
      <c r="C53" s="135"/>
      <c r="D53" s="135"/>
      <c r="E53" s="1367"/>
      <c r="F53" s="135"/>
      <c r="G53" s="135"/>
      <c r="H53" s="135"/>
      <c r="I53" s="1367"/>
      <c r="J53" s="135"/>
      <c r="K53" s="135"/>
      <c r="L53" s="135"/>
      <c r="M53" s="1367"/>
      <c r="N53" s="135"/>
      <c r="O53" s="135"/>
      <c r="P53" s="1362"/>
    </row>
    <row r="54" spans="1:17" ht="6" customHeight="1">
      <c r="A54" s="1366"/>
      <c r="B54" s="1366"/>
      <c r="C54" s="1366"/>
      <c r="D54" s="1366"/>
      <c r="E54" s="1366"/>
      <c r="F54" s="1366"/>
      <c r="G54" s="1366"/>
      <c r="H54" s="1366"/>
      <c r="I54" s="1366"/>
      <c r="J54" s="1366"/>
      <c r="K54" s="1366"/>
      <c r="L54" s="1366"/>
      <c r="M54" s="1366"/>
      <c r="N54" s="1366"/>
      <c r="O54" s="1366"/>
      <c r="P54" s="1362"/>
      <c r="Q54" s="141" t="s">
        <v>510</v>
      </c>
    </row>
  </sheetData>
  <sheetProtection algorithmName="SHA-512" hashValue="XMU0l96Z/k5P770nsfnf7f8hyfUvauzv8C9lb5t5kjWb572AK+pEtQi2o5vCPA7UbkhC4pz4FbFJZKTE6IECNg==" saltValue="0j50jGJ6M2uNDG660L5v3A==" spinCount="100000" sheet="1" selectLockedCells="1"/>
  <mergeCells count="184">
    <mergeCell ref="B3:C3"/>
    <mergeCell ref="F3:G3"/>
    <mergeCell ref="J3:K3"/>
    <mergeCell ref="N3:O3"/>
    <mergeCell ref="B4:C4"/>
    <mergeCell ref="F4:G4"/>
    <mergeCell ref="J4:K4"/>
    <mergeCell ref="N4:O4"/>
    <mergeCell ref="E1:E5"/>
    <mergeCell ref="I1:I5"/>
    <mergeCell ref="M1:M5"/>
    <mergeCell ref="B2:C2"/>
    <mergeCell ref="F2:G2"/>
    <mergeCell ref="J2:K2"/>
    <mergeCell ref="B5:C5"/>
    <mergeCell ref="F5:G5"/>
    <mergeCell ref="J5:K5"/>
    <mergeCell ref="B9:C9"/>
    <mergeCell ref="F9:G9"/>
    <mergeCell ref="J9:K9"/>
    <mergeCell ref="N9:O9"/>
    <mergeCell ref="B10:C10"/>
    <mergeCell ref="F10:G10"/>
    <mergeCell ref="J10:K10"/>
    <mergeCell ref="N10:O10"/>
    <mergeCell ref="N5:O5"/>
    <mergeCell ref="A6:O6"/>
    <mergeCell ref="A7:A11"/>
    <mergeCell ref="E7:E11"/>
    <mergeCell ref="I7:I11"/>
    <mergeCell ref="M7:M11"/>
    <mergeCell ref="B8:C8"/>
    <mergeCell ref="F8:G8"/>
    <mergeCell ref="J8:K8"/>
    <mergeCell ref="N8:O8"/>
    <mergeCell ref="A1:A5"/>
    <mergeCell ref="B11:C11"/>
    <mergeCell ref="F11:G11"/>
    <mergeCell ref="J11:K11"/>
    <mergeCell ref="N11:O11"/>
    <mergeCell ref="N2:O2"/>
    <mergeCell ref="A12:O12"/>
    <mergeCell ref="A13:A17"/>
    <mergeCell ref="E13:E17"/>
    <mergeCell ref="I13:I17"/>
    <mergeCell ref="M13:M17"/>
    <mergeCell ref="B14:C14"/>
    <mergeCell ref="B16:C16"/>
    <mergeCell ref="F16:G16"/>
    <mergeCell ref="J16:K16"/>
    <mergeCell ref="N16:O16"/>
    <mergeCell ref="B17:C17"/>
    <mergeCell ref="F17:G17"/>
    <mergeCell ref="J17:K17"/>
    <mergeCell ref="N17:O17"/>
    <mergeCell ref="F14:G14"/>
    <mergeCell ref="J14:K14"/>
    <mergeCell ref="N14:O14"/>
    <mergeCell ref="B15:C15"/>
    <mergeCell ref="F15:G15"/>
    <mergeCell ref="J15:K15"/>
    <mergeCell ref="N15:O15"/>
    <mergeCell ref="F21:G21"/>
    <mergeCell ref="J21:K21"/>
    <mergeCell ref="N21:O21"/>
    <mergeCell ref="B22:C22"/>
    <mergeCell ref="F22:G22"/>
    <mergeCell ref="J22:K22"/>
    <mergeCell ref="N22:O22"/>
    <mergeCell ref="A18:O18"/>
    <mergeCell ref="A19:A23"/>
    <mergeCell ref="E19:E23"/>
    <mergeCell ref="I19:I23"/>
    <mergeCell ref="M19:M23"/>
    <mergeCell ref="B20:C20"/>
    <mergeCell ref="F20:G20"/>
    <mergeCell ref="J20:K20"/>
    <mergeCell ref="N20:O20"/>
    <mergeCell ref="B21:C21"/>
    <mergeCell ref="B23:C23"/>
    <mergeCell ref="F23:G23"/>
    <mergeCell ref="J23:K23"/>
    <mergeCell ref="N23:O23"/>
    <mergeCell ref="A24:O24"/>
    <mergeCell ref="A25:A29"/>
    <mergeCell ref="E25:E29"/>
    <mergeCell ref="I25:I29"/>
    <mergeCell ref="M25:M29"/>
    <mergeCell ref="B26:C26"/>
    <mergeCell ref="B28:C28"/>
    <mergeCell ref="F28:G28"/>
    <mergeCell ref="J28:K28"/>
    <mergeCell ref="N28:O28"/>
    <mergeCell ref="B29:C29"/>
    <mergeCell ref="F29:G29"/>
    <mergeCell ref="J29:K29"/>
    <mergeCell ref="N29:O29"/>
    <mergeCell ref="F26:G26"/>
    <mergeCell ref="J26:K26"/>
    <mergeCell ref="N26:O26"/>
    <mergeCell ref="B27:C27"/>
    <mergeCell ref="F27:G27"/>
    <mergeCell ref="J27:K27"/>
    <mergeCell ref="N27:O27"/>
    <mergeCell ref="F33:G33"/>
    <mergeCell ref="J33:K33"/>
    <mergeCell ref="N33:O33"/>
    <mergeCell ref="B34:C34"/>
    <mergeCell ref="F34:G34"/>
    <mergeCell ref="J34:K34"/>
    <mergeCell ref="N34:O34"/>
    <mergeCell ref="A30:O30"/>
    <mergeCell ref="A31:A35"/>
    <mergeCell ref="E31:E35"/>
    <mergeCell ref="I31:I35"/>
    <mergeCell ref="M31:M35"/>
    <mergeCell ref="B32:C32"/>
    <mergeCell ref="F32:G32"/>
    <mergeCell ref="J32:K32"/>
    <mergeCell ref="N32:O32"/>
    <mergeCell ref="B33:C33"/>
    <mergeCell ref="B35:C35"/>
    <mergeCell ref="F35:G35"/>
    <mergeCell ref="J35:K35"/>
    <mergeCell ref="N35:O35"/>
    <mergeCell ref="A36:O36"/>
    <mergeCell ref="A37:A41"/>
    <mergeCell ref="E37:E41"/>
    <mergeCell ref="I37:I41"/>
    <mergeCell ref="M37:M41"/>
    <mergeCell ref="F40:G40"/>
    <mergeCell ref="J40:K40"/>
    <mergeCell ref="N40:O40"/>
    <mergeCell ref="B41:C41"/>
    <mergeCell ref="F41:G41"/>
    <mergeCell ref="J41:K41"/>
    <mergeCell ref="N41:O41"/>
    <mergeCell ref="P37:Q42"/>
    <mergeCell ref="B38:C38"/>
    <mergeCell ref="F38:G38"/>
    <mergeCell ref="J38:K38"/>
    <mergeCell ref="N38:O38"/>
    <mergeCell ref="B39:C39"/>
    <mergeCell ref="F39:G39"/>
    <mergeCell ref="J39:K39"/>
    <mergeCell ref="N39:O39"/>
    <mergeCell ref="B40:C40"/>
    <mergeCell ref="B45:C45"/>
    <mergeCell ref="F45:G45"/>
    <mergeCell ref="J45:K45"/>
    <mergeCell ref="N45:O45"/>
    <mergeCell ref="B46:C46"/>
    <mergeCell ref="F46:G46"/>
    <mergeCell ref="A42:O42"/>
    <mergeCell ref="A43:A47"/>
    <mergeCell ref="E43:E47"/>
    <mergeCell ref="I43:I47"/>
    <mergeCell ref="M43:M47"/>
    <mergeCell ref="N43:O43"/>
    <mergeCell ref="B44:C44"/>
    <mergeCell ref="F44:G44"/>
    <mergeCell ref="J44:K44"/>
    <mergeCell ref="N44:O44"/>
    <mergeCell ref="B47:C47"/>
    <mergeCell ref="F47:G47"/>
    <mergeCell ref="A48:O48"/>
    <mergeCell ref="A49:A53"/>
    <mergeCell ref="E49:E53"/>
    <mergeCell ref="I49:I53"/>
    <mergeCell ref="M49:M53"/>
    <mergeCell ref="F52:G52"/>
    <mergeCell ref="J52:K52"/>
    <mergeCell ref="N52:O52"/>
    <mergeCell ref="A54:O54"/>
    <mergeCell ref="P49:P54"/>
    <mergeCell ref="B50:C50"/>
    <mergeCell ref="F50:G50"/>
    <mergeCell ref="J50:K50"/>
    <mergeCell ref="N50:O50"/>
    <mergeCell ref="B51:C51"/>
    <mergeCell ref="F51:G51"/>
    <mergeCell ref="J51:K51"/>
    <mergeCell ref="N51:O51"/>
    <mergeCell ref="B52:C52"/>
  </mergeCells>
  <phoneticPr fontId="5"/>
  <printOptions horizontalCentered="1" verticalCentered="1"/>
  <pageMargins left="0.39370078740157483" right="0.39370078740157483" top="0.39370078740157483" bottom="0.39370078740157483" header="0.31496062992125984" footer="0.31496062992125984"/>
  <pageSetup paperSize="13" scale="96" orientation="portrait" r:id="rId1"/>
  <drawing r:id="rId2"/>
  <legacyDrawing r:id="rId3"/>
  <oleObjects>
    <mc:AlternateContent xmlns:mc="http://schemas.openxmlformats.org/markup-compatibility/2006">
      <mc:Choice Requires="x14">
        <oleObject progId="HPT.Document.1" shapeId="52225" r:id="rId4">
          <objectPr defaultSize="0" autoPict="0" r:id="rId5">
            <anchor moveWithCells="1">
              <from>
                <xdr:col>0</xdr:col>
                <xdr:colOff>38100</xdr:colOff>
                <xdr:row>48</xdr:row>
                <xdr:rowOff>38100</xdr:rowOff>
              </from>
              <to>
                <xdr:col>0</xdr:col>
                <xdr:colOff>628650</xdr:colOff>
                <xdr:row>52</xdr:row>
                <xdr:rowOff>114300</xdr:rowOff>
              </to>
            </anchor>
          </objectPr>
        </oleObject>
      </mc:Choice>
      <mc:Fallback>
        <oleObject progId="HPT.Document.1" shapeId="52225"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1">
    <tabColor rgb="FF92D050"/>
    <pageSetUpPr fitToPage="1"/>
  </sheetPr>
  <dimension ref="A1:Y72"/>
  <sheetViews>
    <sheetView zoomScaleNormal="100" zoomScaleSheetLayoutView="100" workbookViewId="0">
      <selection sqref="A1:A5"/>
    </sheetView>
  </sheetViews>
  <sheetFormatPr defaultColWidth="8.75" defaultRowHeight="13.5"/>
  <cols>
    <col min="1" max="1" width="9.5" customWidth="1"/>
    <col min="2" max="2" width="5.375" customWidth="1"/>
    <col min="3" max="3" width="5.625" customWidth="1"/>
    <col min="4" max="4" width="1.125" customWidth="1"/>
    <col min="5" max="5" width="9.5" customWidth="1"/>
    <col min="6" max="6" width="5.375" customWidth="1"/>
    <col min="7" max="7" width="5.625" customWidth="1"/>
    <col min="8" max="8" width="1.125" customWidth="1"/>
    <col min="9" max="9" width="9.5" customWidth="1"/>
    <col min="10" max="10" width="5.375" customWidth="1"/>
    <col min="11" max="11" width="5.625" customWidth="1"/>
    <col min="12" max="12" width="1.125" customWidth="1"/>
    <col min="13" max="13" width="9.5" customWidth="1"/>
    <col min="14" max="14" width="5.375" customWidth="1"/>
    <col min="15" max="15" width="5.625" customWidth="1"/>
    <col min="16" max="16" width="9.5" customWidth="1"/>
    <col min="17" max="17" width="5.375" customWidth="1"/>
    <col min="18" max="18" width="5.625" customWidth="1"/>
    <col min="20" max="25" width="8.625" style="142"/>
  </cols>
  <sheetData>
    <row r="1" spans="1:22" ht="15" customHeight="1">
      <c r="A1" s="1377"/>
      <c r="B1" s="160" t="s">
        <v>17</v>
      </c>
      <c r="C1" s="161"/>
      <c r="D1" s="140"/>
      <c r="E1" s="1377"/>
      <c r="F1" s="160" t="s">
        <v>526</v>
      </c>
      <c r="G1" s="161"/>
      <c r="H1" s="140"/>
      <c r="I1" s="1377"/>
      <c r="J1" s="160" t="s">
        <v>526</v>
      </c>
      <c r="K1" s="161"/>
      <c r="L1" s="140"/>
      <c r="M1" s="1377"/>
      <c r="N1" s="160" t="s">
        <v>526</v>
      </c>
      <c r="O1" s="161"/>
      <c r="P1" s="1377"/>
      <c r="Q1" s="160" t="s">
        <v>526</v>
      </c>
      <c r="R1" s="161"/>
      <c r="T1" s="141" t="s">
        <v>547</v>
      </c>
    </row>
    <row r="2" spans="1:22" ht="15" customHeight="1">
      <c r="A2" s="1377"/>
      <c r="B2" s="1375" t="s">
        <v>213</v>
      </c>
      <c r="C2" s="1375"/>
      <c r="D2" s="140"/>
      <c r="E2" s="1377"/>
      <c r="F2" s="1375" t="s">
        <v>526</v>
      </c>
      <c r="G2" s="1375"/>
      <c r="H2" s="140"/>
      <c r="I2" s="1377"/>
      <c r="J2" s="1375" t="s">
        <v>526</v>
      </c>
      <c r="K2" s="1375"/>
      <c r="L2" s="140"/>
      <c r="M2" s="1377"/>
      <c r="N2" s="1375" t="s">
        <v>526</v>
      </c>
      <c r="O2" s="1375"/>
      <c r="P2" s="1377"/>
      <c r="Q2" s="1375" t="s">
        <v>526</v>
      </c>
      <c r="R2" s="1375"/>
      <c r="T2" s="143" t="s">
        <v>499</v>
      </c>
    </row>
    <row r="3" spans="1:22" ht="15" customHeight="1">
      <c r="A3" s="1377"/>
      <c r="B3" s="1376" t="s">
        <v>267</v>
      </c>
      <c r="C3" s="1376"/>
      <c r="D3" s="140"/>
      <c r="E3" s="1377"/>
      <c r="F3" s="1376" t="s">
        <v>526</v>
      </c>
      <c r="G3" s="1376"/>
      <c r="H3" s="140"/>
      <c r="I3" s="1377"/>
      <c r="J3" s="1376" t="s">
        <v>526</v>
      </c>
      <c r="K3" s="1376"/>
      <c r="L3" s="140"/>
      <c r="M3" s="1377"/>
      <c r="N3" s="1376" t="s">
        <v>526</v>
      </c>
      <c r="O3" s="1376"/>
      <c r="P3" s="1377"/>
      <c r="Q3" s="1376" t="s">
        <v>526</v>
      </c>
      <c r="R3" s="1376"/>
      <c r="T3" s="143"/>
      <c r="V3" s="140"/>
    </row>
    <row r="4" spans="1:22" ht="15" customHeight="1">
      <c r="A4" s="1377"/>
      <c r="B4" s="1376" t="s">
        <v>500</v>
      </c>
      <c r="C4" s="1376"/>
      <c r="D4" s="140"/>
      <c r="E4" s="1377"/>
      <c r="F4" s="162"/>
      <c r="G4" s="162"/>
      <c r="H4" s="140"/>
      <c r="I4" s="1377"/>
      <c r="J4" s="162"/>
      <c r="K4" s="162"/>
      <c r="L4" s="140"/>
      <c r="M4" s="1377"/>
      <c r="N4" s="162"/>
      <c r="O4" s="162"/>
      <c r="P4" s="1377"/>
      <c r="Q4" s="162"/>
      <c r="R4" s="162"/>
      <c r="T4" s="143"/>
    </row>
    <row r="5" spans="1:22" ht="15" customHeight="1">
      <c r="A5" s="1377"/>
      <c r="B5" s="1373" t="s">
        <v>548</v>
      </c>
      <c r="C5" s="1373"/>
      <c r="D5" s="163"/>
      <c r="E5" s="1377"/>
      <c r="F5" s="1373" t="s">
        <v>526</v>
      </c>
      <c r="G5" s="1373"/>
      <c r="H5" s="163"/>
      <c r="I5" s="1377"/>
      <c r="J5" s="1373" t="s">
        <v>526</v>
      </c>
      <c r="K5" s="1373"/>
      <c r="L5" s="163"/>
      <c r="M5" s="1377"/>
      <c r="N5" s="1373" t="s">
        <v>526</v>
      </c>
      <c r="O5" s="1373"/>
      <c r="P5" s="1377"/>
      <c r="Q5" s="1373" t="s">
        <v>526</v>
      </c>
      <c r="R5" s="1373"/>
      <c r="T5" s="143"/>
    </row>
    <row r="6" spans="1:22" ht="3" customHeight="1">
      <c r="A6" s="1374" t="s">
        <v>549</v>
      </c>
      <c r="B6" s="1374"/>
      <c r="C6" s="1374"/>
      <c r="D6" s="1374"/>
      <c r="E6" s="1374"/>
      <c r="F6" s="1374"/>
      <c r="G6" s="1374"/>
      <c r="H6" s="1374"/>
      <c r="I6" s="1374"/>
      <c r="J6" s="1374"/>
      <c r="K6" s="1374"/>
      <c r="L6" s="1374"/>
      <c r="M6" s="1374"/>
      <c r="N6" s="1374"/>
      <c r="O6" s="1374"/>
      <c r="P6" s="1374"/>
      <c r="Q6" s="1374"/>
      <c r="R6" s="1374"/>
    </row>
    <row r="7" spans="1:22" ht="15" customHeight="1">
      <c r="A7" s="1377"/>
      <c r="B7" s="160" t="s">
        <v>17</v>
      </c>
      <c r="C7" s="161"/>
      <c r="D7" s="140"/>
      <c r="E7" s="1377"/>
      <c r="F7" s="160" t="s">
        <v>526</v>
      </c>
      <c r="G7" s="161"/>
      <c r="H7" s="140"/>
      <c r="I7" s="1377"/>
      <c r="J7" s="160" t="s">
        <v>526</v>
      </c>
      <c r="K7" s="161"/>
      <c r="L7" s="140"/>
      <c r="M7" s="1377"/>
      <c r="N7" s="160" t="s">
        <v>526</v>
      </c>
      <c r="O7" s="161"/>
      <c r="P7" s="1377"/>
      <c r="Q7" s="160" t="s">
        <v>526</v>
      </c>
      <c r="R7" s="161"/>
      <c r="T7" s="143"/>
    </row>
    <row r="8" spans="1:22" ht="15" customHeight="1">
      <c r="A8" s="1377"/>
      <c r="B8" s="1375" t="s">
        <v>213</v>
      </c>
      <c r="C8" s="1375"/>
      <c r="D8" s="140"/>
      <c r="E8" s="1377"/>
      <c r="F8" s="1375" t="s">
        <v>526</v>
      </c>
      <c r="G8" s="1375"/>
      <c r="H8" s="140"/>
      <c r="I8" s="1377"/>
      <c r="J8" s="1375" t="s">
        <v>526</v>
      </c>
      <c r="K8" s="1375"/>
      <c r="L8" s="140"/>
      <c r="M8" s="1377"/>
      <c r="N8" s="1375" t="s">
        <v>526</v>
      </c>
      <c r="O8" s="1375"/>
      <c r="P8" s="1377"/>
      <c r="Q8" s="1375" t="s">
        <v>526</v>
      </c>
      <c r="R8" s="1375"/>
      <c r="T8" s="143"/>
    </row>
    <row r="9" spans="1:22" ht="15" customHeight="1">
      <c r="A9" s="1377"/>
      <c r="B9" s="1376" t="s">
        <v>267</v>
      </c>
      <c r="C9" s="1376"/>
      <c r="D9" s="140"/>
      <c r="E9" s="1377"/>
      <c r="F9" s="1376" t="s">
        <v>526</v>
      </c>
      <c r="G9" s="1376"/>
      <c r="H9" s="140"/>
      <c r="I9" s="1377"/>
      <c r="J9" s="1376" t="s">
        <v>526</v>
      </c>
      <c r="K9" s="1376"/>
      <c r="L9" s="140"/>
      <c r="M9" s="1377"/>
      <c r="N9" s="1376" t="s">
        <v>526</v>
      </c>
      <c r="O9" s="1376"/>
      <c r="P9" s="1377"/>
      <c r="Q9" s="1376" t="s">
        <v>526</v>
      </c>
      <c r="R9" s="1376"/>
      <c r="T9" s="143"/>
    </row>
    <row r="10" spans="1:22" ht="15" customHeight="1">
      <c r="A10" s="1377"/>
      <c r="B10" s="1376" t="s">
        <v>500</v>
      </c>
      <c r="C10" s="1376"/>
      <c r="D10" s="140"/>
      <c r="E10" s="1377"/>
      <c r="F10" s="162"/>
      <c r="G10" s="162"/>
      <c r="H10" s="140"/>
      <c r="I10" s="1377"/>
      <c r="J10" s="162"/>
      <c r="K10" s="162"/>
      <c r="L10" s="140"/>
      <c r="M10" s="1377"/>
      <c r="N10" s="162"/>
      <c r="O10" s="162"/>
      <c r="P10" s="1377"/>
      <c r="Q10" s="162"/>
      <c r="R10" s="162"/>
      <c r="T10" s="143"/>
    </row>
    <row r="11" spans="1:22" ht="15" customHeight="1">
      <c r="A11" s="1377"/>
      <c r="B11" s="1373" t="s">
        <v>548</v>
      </c>
      <c r="C11" s="1373"/>
      <c r="D11" s="163"/>
      <c r="E11" s="1377"/>
      <c r="F11" s="1373" t="s">
        <v>526</v>
      </c>
      <c r="G11" s="1373"/>
      <c r="H11" s="163"/>
      <c r="I11" s="1377"/>
      <c r="J11" s="1373" t="s">
        <v>526</v>
      </c>
      <c r="K11" s="1373"/>
      <c r="L11" s="163"/>
      <c r="M11" s="1377"/>
      <c r="N11" s="1373" t="s">
        <v>526</v>
      </c>
      <c r="O11" s="1373"/>
      <c r="P11" s="1377"/>
      <c r="Q11" s="1373" t="s">
        <v>526</v>
      </c>
      <c r="R11" s="1373"/>
      <c r="T11" s="143"/>
    </row>
    <row r="12" spans="1:22" ht="3" customHeight="1">
      <c r="A12" s="1374" t="s">
        <v>549</v>
      </c>
      <c r="B12" s="1374"/>
      <c r="C12" s="1374"/>
      <c r="D12" s="1374"/>
      <c r="E12" s="1374"/>
      <c r="F12" s="1374"/>
      <c r="G12" s="1374"/>
      <c r="H12" s="1374"/>
      <c r="I12" s="1374"/>
      <c r="J12" s="1374"/>
      <c r="K12" s="1374"/>
      <c r="L12" s="1374"/>
      <c r="M12" s="1374"/>
      <c r="N12" s="1374"/>
      <c r="O12" s="1374"/>
      <c r="P12" s="1374"/>
      <c r="Q12" s="1374"/>
      <c r="R12" s="1374"/>
    </row>
    <row r="13" spans="1:22" ht="15" customHeight="1">
      <c r="A13" s="1377"/>
      <c r="B13" s="160" t="s">
        <v>17</v>
      </c>
      <c r="C13" s="161"/>
      <c r="D13" s="140"/>
      <c r="E13" s="1377"/>
      <c r="F13" s="160" t="s">
        <v>526</v>
      </c>
      <c r="G13" s="161"/>
      <c r="H13" s="140"/>
      <c r="I13" s="1377"/>
      <c r="J13" s="160" t="s">
        <v>526</v>
      </c>
      <c r="K13" s="161"/>
      <c r="L13" s="140"/>
      <c r="M13" s="1377"/>
      <c r="N13" s="160" t="s">
        <v>526</v>
      </c>
      <c r="O13" s="161"/>
      <c r="P13" s="1377"/>
      <c r="Q13" s="160" t="s">
        <v>526</v>
      </c>
      <c r="R13" s="161"/>
      <c r="T13" s="143"/>
    </row>
    <row r="14" spans="1:22" ht="15" customHeight="1">
      <c r="A14" s="1377"/>
      <c r="B14" s="1375" t="s">
        <v>213</v>
      </c>
      <c r="C14" s="1375"/>
      <c r="D14" s="140"/>
      <c r="E14" s="1377"/>
      <c r="F14" s="1375" t="s">
        <v>526</v>
      </c>
      <c r="G14" s="1375"/>
      <c r="H14" s="140"/>
      <c r="I14" s="1377"/>
      <c r="J14" s="1375" t="s">
        <v>526</v>
      </c>
      <c r="K14" s="1375"/>
      <c r="L14" s="140"/>
      <c r="M14" s="1377"/>
      <c r="N14" s="1375" t="s">
        <v>526</v>
      </c>
      <c r="O14" s="1375"/>
      <c r="P14" s="1377"/>
      <c r="Q14" s="1375" t="s">
        <v>526</v>
      </c>
      <c r="R14" s="1375"/>
      <c r="T14" s="143"/>
    </row>
    <row r="15" spans="1:22" ht="15" customHeight="1">
      <c r="A15" s="1377"/>
      <c r="B15" s="1376" t="s">
        <v>267</v>
      </c>
      <c r="C15" s="1376"/>
      <c r="D15" s="140"/>
      <c r="E15" s="1377"/>
      <c r="F15" s="1376" t="s">
        <v>526</v>
      </c>
      <c r="G15" s="1376"/>
      <c r="H15" s="140"/>
      <c r="I15" s="1377"/>
      <c r="J15" s="1376" t="s">
        <v>526</v>
      </c>
      <c r="K15" s="1376"/>
      <c r="L15" s="140"/>
      <c r="M15" s="1377"/>
      <c r="N15" s="1376" t="s">
        <v>526</v>
      </c>
      <c r="O15" s="1376"/>
      <c r="P15" s="1377"/>
      <c r="Q15" s="1376" t="s">
        <v>526</v>
      </c>
      <c r="R15" s="1376"/>
    </row>
    <row r="16" spans="1:22" ht="15" customHeight="1">
      <c r="A16" s="1377"/>
      <c r="B16" s="1376" t="s">
        <v>500</v>
      </c>
      <c r="C16" s="1376"/>
      <c r="D16" s="140"/>
      <c r="E16" s="1377"/>
      <c r="F16" s="162"/>
      <c r="G16" s="162"/>
      <c r="H16" s="140"/>
      <c r="I16" s="1377"/>
      <c r="J16" s="162"/>
      <c r="K16" s="162"/>
      <c r="L16" s="140"/>
      <c r="M16" s="1377"/>
      <c r="N16" s="162"/>
      <c r="O16" s="162"/>
      <c r="P16" s="1377"/>
      <c r="Q16" s="162"/>
      <c r="R16" s="162"/>
    </row>
    <row r="17" spans="1:20" ht="15" customHeight="1">
      <c r="A17" s="1377"/>
      <c r="B17" s="1373" t="s">
        <v>548</v>
      </c>
      <c r="C17" s="1373"/>
      <c r="D17" s="163"/>
      <c r="E17" s="1377"/>
      <c r="F17" s="1373" t="s">
        <v>526</v>
      </c>
      <c r="G17" s="1373"/>
      <c r="H17" s="163"/>
      <c r="I17" s="1377"/>
      <c r="J17" s="1373" t="s">
        <v>526</v>
      </c>
      <c r="K17" s="1373"/>
      <c r="L17" s="163"/>
      <c r="M17" s="1377"/>
      <c r="N17" s="1373" t="s">
        <v>526</v>
      </c>
      <c r="O17" s="1373"/>
      <c r="P17" s="1377"/>
      <c r="Q17" s="1373" t="s">
        <v>526</v>
      </c>
      <c r="R17" s="1373"/>
    </row>
    <row r="18" spans="1:20" ht="3" customHeight="1">
      <c r="A18" s="1374" t="s">
        <v>549</v>
      </c>
      <c r="B18" s="1374"/>
      <c r="C18" s="1374"/>
      <c r="D18" s="1374"/>
      <c r="E18" s="1374"/>
      <c r="F18" s="1374"/>
      <c r="G18" s="1374"/>
      <c r="H18" s="1374"/>
      <c r="I18" s="1374"/>
      <c r="J18" s="1374"/>
      <c r="K18" s="1374"/>
      <c r="L18" s="1374"/>
      <c r="M18" s="1374"/>
      <c r="N18" s="1374"/>
      <c r="O18" s="1374"/>
      <c r="P18" s="1374"/>
      <c r="Q18" s="1374"/>
      <c r="R18" s="1374"/>
    </row>
    <row r="19" spans="1:20" ht="15" customHeight="1">
      <c r="A19" s="1377"/>
      <c r="B19" s="160" t="s">
        <v>17</v>
      </c>
      <c r="C19" s="161"/>
      <c r="D19" s="140"/>
      <c r="E19" s="1377"/>
      <c r="F19" s="160" t="s">
        <v>526</v>
      </c>
      <c r="G19" s="161"/>
      <c r="H19" s="140"/>
      <c r="I19" s="1377"/>
      <c r="J19" s="160" t="s">
        <v>526</v>
      </c>
      <c r="K19" s="161"/>
      <c r="L19" s="140"/>
      <c r="M19" s="1377"/>
      <c r="N19" s="160" t="s">
        <v>526</v>
      </c>
      <c r="O19" s="161"/>
      <c r="P19" s="1377"/>
      <c r="Q19" s="160" t="s">
        <v>526</v>
      </c>
      <c r="R19" s="161"/>
    </row>
    <row r="20" spans="1:20" ht="15" customHeight="1">
      <c r="A20" s="1377"/>
      <c r="B20" s="1375" t="s">
        <v>213</v>
      </c>
      <c r="C20" s="1375"/>
      <c r="D20" s="140"/>
      <c r="E20" s="1377"/>
      <c r="F20" s="1375" t="s">
        <v>526</v>
      </c>
      <c r="G20" s="1375"/>
      <c r="H20" s="140"/>
      <c r="I20" s="1377"/>
      <c r="J20" s="1375" t="s">
        <v>526</v>
      </c>
      <c r="K20" s="1375"/>
      <c r="L20" s="140"/>
      <c r="M20" s="1377"/>
      <c r="N20" s="1375" t="s">
        <v>526</v>
      </c>
      <c r="O20" s="1375"/>
      <c r="P20" s="1377"/>
      <c r="Q20" s="1375" t="s">
        <v>526</v>
      </c>
      <c r="R20" s="1375"/>
    </row>
    <row r="21" spans="1:20" ht="15" customHeight="1">
      <c r="A21" s="1377"/>
      <c r="B21" s="1376" t="s">
        <v>267</v>
      </c>
      <c r="C21" s="1376"/>
      <c r="D21" s="140"/>
      <c r="E21" s="1377"/>
      <c r="F21" s="1376" t="s">
        <v>526</v>
      </c>
      <c r="G21" s="1376"/>
      <c r="H21" s="140"/>
      <c r="I21" s="1377"/>
      <c r="J21" s="1376" t="s">
        <v>526</v>
      </c>
      <c r="K21" s="1376"/>
      <c r="L21" s="140"/>
      <c r="M21" s="1377"/>
      <c r="N21" s="1376" t="s">
        <v>526</v>
      </c>
      <c r="O21" s="1376"/>
      <c r="P21" s="1377"/>
      <c r="Q21" s="1376" t="s">
        <v>526</v>
      </c>
      <c r="R21" s="1376"/>
      <c r="T21" s="143"/>
    </row>
    <row r="22" spans="1:20" ht="15" customHeight="1">
      <c r="A22" s="1377"/>
      <c r="B22" s="1376" t="s">
        <v>500</v>
      </c>
      <c r="C22" s="1376"/>
      <c r="D22" s="140"/>
      <c r="E22" s="1377"/>
      <c r="F22" s="162"/>
      <c r="G22" s="162"/>
      <c r="H22" s="140"/>
      <c r="I22" s="1377"/>
      <c r="J22" s="162"/>
      <c r="K22" s="162"/>
      <c r="L22" s="140"/>
      <c r="M22" s="1377"/>
      <c r="N22" s="162"/>
      <c r="O22" s="162"/>
      <c r="P22" s="1377"/>
      <c r="Q22" s="162"/>
      <c r="R22" s="162"/>
      <c r="T22" s="143"/>
    </row>
    <row r="23" spans="1:20" ht="15" customHeight="1">
      <c r="A23" s="1377"/>
      <c r="B23" s="1373" t="s">
        <v>548</v>
      </c>
      <c r="C23" s="1373"/>
      <c r="D23" s="163"/>
      <c r="E23" s="1377"/>
      <c r="F23" s="1373" t="s">
        <v>526</v>
      </c>
      <c r="G23" s="1373"/>
      <c r="H23" s="163"/>
      <c r="I23" s="1377"/>
      <c r="J23" s="1373" t="s">
        <v>526</v>
      </c>
      <c r="K23" s="1373"/>
      <c r="L23" s="163"/>
      <c r="M23" s="1377"/>
      <c r="N23" s="1373" t="s">
        <v>526</v>
      </c>
      <c r="O23" s="1373"/>
      <c r="P23" s="1377"/>
      <c r="Q23" s="1373" t="s">
        <v>526</v>
      </c>
      <c r="R23" s="1373"/>
    </row>
    <row r="24" spans="1:20" ht="3" customHeight="1">
      <c r="A24" s="1374" t="s">
        <v>549</v>
      </c>
      <c r="B24" s="1374"/>
      <c r="C24" s="1374"/>
      <c r="D24" s="1374"/>
      <c r="E24" s="1374"/>
      <c r="F24" s="1374"/>
      <c r="G24" s="1374"/>
      <c r="H24" s="1374"/>
      <c r="I24" s="1374"/>
      <c r="J24" s="1374"/>
      <c r="K24" s="1374"/>
      <c r="L24" s="1374"/>
      <c r="M24" s="1374"/>
      <c r="N24" s="1374"/>
      <c r="O24" s="1374"/>
      <c r="P24" s="1374"/>
      <c r="Q24" s="1374"/>
      <c r="R24" s="1374"/>
    </row>
    <row r="25" spans="1:20" ht="15" customHeight="1">
      <c r="A25" s="1377"/>
      <c r="B25" s="160" t="s">
        <v>17</v>
      </c>
      <c r="C25" s="161"/>
      <c r="D25" s="140"/>
      <c r="E25" s="1377"/>
      <c r="F25" s="160" t="s">
        <v>526</v>
      </c>
      <c r="G25" s="161"/>
      <c r="H25" s="140"/>
      <c r="I25" s="1377"/>
      <c r="J25" s="160" t="s">
        <v>526</v>
      </c>
      <c r="K25" s="161"/>
      <c r="L25" s="140"/>
      <c r="M25" s="1377"/>
      <c r="N25" s="160" t="s">
        <v>526</v>
      </c>
      <c r="O25" s="161"/>
      <c r="P25" s="1377"/>
      <c r="Q25" s="160" t="s">
        <v>526</v>
      </c>
      <c r="R25" s="161"/>
      <c r="T25" s="140"/>
    </row>
    <row r="26" spans="1:20" ht="15" customHeight="1">
      <c r="A26" s="1377"/>
      <c r="B26" s="1375" t="s">
        <v>213</v>
      </c>
      <c r="C26" s="1375"/>
      <c r="D26" s="140"/>
      <c r="E26" s="1377"/>
      <c r="F26" s="1375" t="s">
        <v>526</v>
      </c>
      <c r="G26" s="1375"/>
      <c r="H26" s="140"/>
      <c r="I26" s="1377"/>
      <c r="J26" s="1375" t="s">
        <v>526</v>
      </c>
      <c r="K26" s="1375"/>
      <c r="L26" s="140"/>
      <c r="M26" s="1377"/>
      <c r="N26" s="1375" t="s">
        <v>526</v>
      </c>
      <c r="O26" s="1375"/>
      <c r="P26" s="1377"/>
      <c r="Q26" s="1375" t="s">
        <v>526</v>
      </c>
      <c r="R26" s="1375"/>
      <c r="T26" s="144"/>
    </row>
    <row r="27" spans="1:20" ht="15" customHeight="1">
      <c r="A27" s="1377"/>
      <c r="B27" s="1376" t="s">
        <v>267</v>
      </c>
      <c r="C27" s="1376"/>
      <c r="D27" s="140"/>
      <c r="E27" s="1377"/>
      <c r="F27" s="1376" t="s">
        <v>526</v>
      </c>
      <c r="G27" s="1376"/>
      <c r="H27" s="140"/>
      <c r="I27" s="1377"/>
      <c r="J27" s="1376" t="s">
        <v>526</v>
      </c>
      <c r="K27" s="1376"/>
      <c r="L27" s="140"/>
      <c r="M27" s="1377"/>
      <c r="N27" s="1376" t="s">
        <v>526</v>
      </c>
      <c r="O27" s="1376"/>
      <c r="P27" s="1377"/>
      <c r="Q27" s="1376" t="s">
        <v>526</v>
      </c>
      <c r="R27" s="1376"/>
    </row>
    <row r="28" spans="1:20" ht="15" customHeight="1">
      <c r="A28" s="1377"/>
      <c r="B28" s="1376" t="s">
        <v>500</v>
      </c>
      <c r="C28" s="1376"/>
      <c r="D28" s="140"/>
      <c r="E28" s="1377"/>
      <c r="F28" s="162"/>
      <c r="G28" s="162"/>
      <c r="H28" s="140"/>
      <c r="I28" s="1377"/>
      <c r="J28" s="162"/>
      <c r="K28" s="162"/>
      <c r="L28" s="140"/>
      <c r="M28" s="1377"/>
      <c r="N28" s="162"/>
      <c r="O28" s="162"/>
      <c r="P28" s="1377"/>
      <c r="Q28" s="162"/>
      <c r="R28" s="162"/>
    </row>
    <row r="29" spans="1:20" ht="15" customHeight="1">
      <c r="A29" s="1377"/>
      <c r="B29" s="1373" t="s">
        <v>548</v>
      </c>
      <c r="C29" s="1373"/>
      <c r="D29" s="163"/>
      <c r="E29" s="1377"/>
      <c r="F29" s="1373" t="s">
        <v>526</v>
      </c>
      <c r="G29" s="1373"/>
      <c r="H29" s="163"/>
      <c r="I29" s="1377"/>
      <c r="J29" s="1373" t="s">
        <v>526</v>
      </c>
      <c r="K29" s="1373"/>
      <c r="L29" s="163"/>
      <c r="M29" s="1377"/>
      <c r="N29" s="1373" t="s">
        <v>526</v>
      </c>
      <c r="O29" s="1373"/>
      <c r="P29" s="1377"/>
      <c r="Q29" s="1373" t="s">
        <v>526</v>
      </c>
      <c r="R29" s="1373"/>
    </row>
    <row r="30" spans="1:20" ht="3" customHeight="1">
      <c r="A30" s="1374" t="s">
        <v>549</v>
      </c>
      <c r="B30" s="1374"/>
      <c r="C30" s="1374"/>
      <c r="D30" s="1374"/>
      <c r="E30" s="1374"/>
      <c r="F30" s="1374"/>
      <c r="G30" s="1374"/>
      <c r="H30" s="1374"/>
      <c r="I30" s="1374"/>
      <c r="J30" s="1374"/>
      <c r="K30" s="1374"/>
      <c r="L30" s="1374"/>
      <c r="M30" s="1374"/>
      <c r="N30" s="1374"/>
      <c r="O30" s="1374"/>
      <c r="P30" s="1374"/>
      <c r="Q30" s="1374"/>
      <c r="R30" s="1374"/>
    </row>
    <row r="31" spans="1:20" ht="15" customHeight="1">
      <c r="A31" s="1377"/>
      <c r="B31" s="160" t="s">
        <v>17</v>
      </c>
      <c r="C31" s="161"/>
      <c r="D31" s="140"/>
      <c r="E31" s="1377"/>
      <c r="F31" s="160" t="s">
        <v>526</v>
      </c>
      <c r="G31" s="161"/>
      <c r="H31" s="140"/>
      <c r="I31" s="1377"/>
      <c r="J31" s="160" t="s">
        <v>526</v>
      </c>
      <c r="K31" s="161"/>
      <c r="L31" s="140"/>
      <c r="M31" s="1377"/>
      <c r="N31" s="160" t="s">
        <v>526</v>
      </c>
      <c r="O31" s="161"/>
      <c r="P31" s="1377"/>
      <c r="Q31" s="160" t="s">
        <v>526</v>
      </c>
      <c r="R31" s="161"/>
    </row>
    <row r="32" spans="1:20" ht="15" customHeight="1">
      <c r="A32" s="1377"/>
      <c r="B32" s="1375" t="s">
        <v>213</v>
      </c>
      <c r="C32" s="1375"/>
      <c r="D32" s="140"/>
      <c r="E32" s="1377"/>
      <c r="F32" s="1375" t="s">
        <v>526</v>
      </c>
      <c r="G32" s="1375"/>
      <c r="H32" s="140"/>
      <c r="I32" s="1377"/>
      <c r="J32" s="1375" t="s">
        <v>526</v>
      </c>
      <c r="K32" s="1375"/>
      <c r="L32" s="140"/>
      <c r="M32" s="1377"/>
      <c r="N32" s="1375" t="s">
        <v>526</v>
      </c>
      <c r="O32" s="1375"/>
      <c r="P32" s="1377"/>
      <c r="Q32" s="1375" t="s">
        <v>526</v>
      </c>
      <c r="R32" s="1375"/>
    </row>
    <row r="33" spans="1:22" ht="15" customHeight="1">
      <c r="A33" s="1377"/>
      <c r="B33" s="1376" t="s">
        <v>267</v>
      </c>
      <c r="C33" s="1376"/>
      <c r="D33" s="140"/>
      <c r="E33" s="1377"/>
      <c r="F33" s="1376" t="s">
        <v>526</v>
      </c>
      <c r="G33" s="1376"/>
      <c r="H33" s="140"/>
      <c r="I33" s="1377"/>
      <c r="J33" s="1376" t="s">
        <v>526</v>
      </c>
      <c r="K33" s="1376"/>
      <c r="L33" s="140"/>
      <c r="M33" s="1377"/>
      <c r="N33" s="1376" t="s">
        <v>526</v>
      </c>
      <c r="O33" s="1376"/>
      <c r="P33" s="1377"/>
      <c r="Q33" s="1376" t="s">
        <v>526</v>
      </c>
      <c r="R33" s="1376"/>
    </row>
    <row r="34" spans="1:22" ht="15" customHeight="1">
      <c r="A34" s="1377"/>
      <c r="B34" s="1376" t="s">
        <v>500</v>
      </c>
      <c r="C34" s="1376"/>
      <c r="D34" s="140"/>
      <c r="E34" s="1377"/>
      <c r="F34" s="162"/>
      <c r="G34" s="162"/>
      <c r="H34" s="140"/>
      <c r="I34" s="1377"/>
      <c r="J34" s="162"/>
      <c r="K34" s="162"/>
      <c r="L34" s="140"/>
      <c r="M34" s="1377"/>
      <c r="N34" s="162"/>
      <c r="O34" s="162"/>
      <c r="P34" s="1377"/>
      <c r="Q34" s="162"/>
      <c r="R34" s="162"/>
    </row>
    <row r="35" spans="1:22" ht="15" customHeight="1">
      <c r="A35" s="1377"/>
      <c r="B35" s="1373" t="s">
        <v>548</v>
      </c>
      <c r="C35" s="1373"/>
      <c r="D35" s="163"/>
      <c r="E35" s="1377"/>
      <c r="F35" s="1373" t="s">
        <v>526</v>
      </c>
      <c r="G35" s="1373"/>
      <c r="H35" s="163"/>
      <c r="I35" s="1377"/>
      <c r="J35" s="1373" t="s">
        <v>526</v>
      </c>
      <c r="K35" s="1373"/>
      <c r="L35" s="163"/>
      <c r="M35" s="1377"/>
      <c r="N35" s="1373" t="s">
        <v>526</v>
      </c>
      <c r="O35" s="1373"/>
      <c r="P35" s="1377"/>
      <c r="Q35" s="1373" t="s">
        <v>526</v>
      </c>
      <c r="R35" s="1373"/>
      <c r="T35" s="142" t="s">
        <v>507</v>
      </c>
    </row>
    <row r="36" spans="1:22" s="142" customFormat="1" ht="3" customHeight="1">
      <c r="A36" s="1374" t="s">
        <v>549</v>
      </c>
      <c r="B36" s="1374"/>
      <c r="C36" s="1374"/>
      <c r="D36" s="1374"/>
      <c r="E36" s="1374"/>
      <c r="F36" s="1374"/>
      <c r="G36" s="1374"/>
      <c r="H36" s="1374"/>
      <c r="I36" s="1374"/>
      <c r="J36" s="1374"/>
      <c r="K36" s="1374"/>
      <c r="L36" s="1374"/>
      <c r="M36" s="1374"/>
      <c r="N36" s="1374"/>
      <c r="O36" s="1374"/>
      <c r="P36" s="1374"/>
      <c r="Q36" s="1374"/>
      <c r="R36" s="1374"/>
      <c r="S36"/>
      <c r="T36" s="1372"/>
      <c r="U36" s="1372"/>
    </row>
    <row r="37" spans="1:22" s="142" customFormat="1" ht="15" customHeight="1">
      <c r="A37" s="1377"/>
      <c r="B37" s="160" t="s">
        <v>17</v>
      </c>
      <c r="C37" s="161"/>
      <c r="D37" s="140"/>
      <c r="E37" s="1377"/>
      <c r="F37" s="160" t="s">
        <v>526</v>
      </c>
      <c r="G37" s="161"/>
      <c r="H37" s="140"/>
      <c r="I37" s="1377"/>
      <c r="J37" s="160" t="s">
        <v>526</v>
      </c>
      <c r="K37" s="161"/>
      <c r="L37" s="140"/>
      <c r="M37" s="1377"/>
      <c r="N37" s="160" t="s">
        <v>526</v>
      </c>
      <c r="O37" s="161"/>
      <c r="P37" s="1377"/>
      <c r="Q37" s="160" t="s">
        <v>526</v>
      </c>
      <c r="R37" s="161"/>
      <c r="S37"/>
      <c r="T37" s="1372"/>
      <c r="U37" s="1372"/>
    </row>
    <row r="38" spans="1:22" s="142" customFormat="1" ht="15" customHeight="1">
      <c r="A38" s="1377"/>
      <c r="B38" s="1375" t="s">
        <v>213</v>
      </c>
      <c r="C38" s="1375"/>
      <c r="D38" s="140"/>
      <c r="E38" s="1377"/>
      <c r="F38" s="1375" t="s">
        <v>526</v>
      </c>
      <c r="G38" s="1375"/>
      <c r="H38" s="140"/>
      <c r="I38" s="1377"/>
      <c r="J38" s="1375" t="s">
        <v>526</v>
      </c>
      <c r="K38" s="1375"/>
      <c r="L38" s="140"/>
      <c r="M38" s="1377"/>
      <c r="N38" s="1375" t="s">
        <v>526</v>
      </c>
      <c r="O38" s="1375"/>
      <c r="P38" s="1377"/>
      <c r="Q38" s="1375" t="s">
        <v>526</v>
      </c>
      <c r="R38" s="1375"/>
      <c r="S38"/>
      <c r="T38" s="1372"/>
      <c r="U38" s="1372"/>
      <c r="V38" s="140"/>
    </row>
    <row r="39" spans="1:22" s="142" customFormat="1" ht="15" customHeight="1">
      <c r="A39" s="1377"/>
      <c r="B39" s="1376" t="s">
        <v>267</v>
      </c>
      <c r="C39" s="1376"/>
      <c r="D39" s="140"/>
      <c r="E39" s="1377"/>
      <c r="F39" s="164"/>
      <c r="G39" s="164"/>
      <c r="H39" s="140"/>
      <c r="I39" s="1377"/>
      <c r="J39" s="164"/>
      <c r="K39" s="164"/>
      <c r="L39" s="140"/>
      <c r="M39" s="1377"/>
      <c r="N39" s="164"/>
      <c r="O39" s="164"/>
      <c r="P39" s="1377"/>
      <c r="Q39" s="164"/>
      <c r="R39" s="164"/>
      <c r="S39"/>
      <c r="T39" s="1372"/>
      <c r="U39" s="1372"/>
    </row>
    <row r="40" spans="1:22" s="142" customFormat="1" ht="15" customHeight="1">
      <c r="A40" s="1377"/>
      <c r="B40" s="1376" t="s">
        <v>500</v>
      </c>
      <c r="C40" s="1376"/>
      <c r="D40" s="140"/>
      <c r="E40" s="1377"/>
      <c r="F40" s="1376" t="s">
        <v>526</v>
      </c>
      <c r="G40" s="1376"/>
      <c r="H40" s="140"/>
      <c r="I40" s="1377"/>
      <c r="J40" s="1376" t="s">
        <v>526</v>
      </c>
      <c r="K40" s="1376"/>
      <c r="L40" s="140"/>
      <c r="M40" s="1377"/>
      <c r="N40" s="1376" t="s">
        <v>526</v>
      </c>
      <c r="O40" s="1376"/>
      <c r="P40" s="1377"/>
      <c r="Q40" s="1376" t="s">
        <v>526</v>
      </c>
      <c r="R40" s="1376"/>
      <c r="S40"/>
      <c r="T40" s="1372"/>
      <c r="U40" s="1372"/>
    </row>
    <row r="41" spans="1:22" s="142" customFormat="1" ht="15" customHeight="1">
      <c r="A41" s="1377"/>
      <c r="B41" s="1373" t="s">
        <v>548</v>
      </c>
      <c r="C41" s="1373"/>
      <c r="D41" s="163"/>
      <c r="E41" s="1377"/>
      <c r="F41" s="1373" t="s">
        <v>526</v>
      </c>
      <c r="G41" s="1373"/>
      <c r="H41" s="163"/>
      <c r="I41" s="1377"/>
      <c r="J41" s="1373" t="s">
        <v>526</v>
      </c>
      <c r="K41" s="1373"/>
      <c r="L41" s="163"/>
      <c r="M41" s="1377"/>
      <c r="N41" s="1373" t="s">
        <v>526</v>
      </c>
      <c r="O41" s="1373"/>
      <c r="P41" s="1377"/>
      <c r="Q41" s="1373" t="s">
        <v>526</v>
      </c>
      <c r="R41" s="1373"/>
      <c r="S41"/>
      <c r="T41" s="1372"/>
      <c r="U41" s="1372"/>
    </row>
    <row r="42" spans="1:22" s="142" customFormat="1" ht="3" customHeight="1">
      <c r="A42" s="1374" t="s">
        <v>549</v>
      </c>
      <c r="B42" s="1374"/>
      <c r="C42" s="1374"/>
      <c r="D42" s="1374"/>
      <c r="E42" s="1374"/>
      <c r="F42" s="1374"/>
      <c r="G42" s="1374"/>
      <c r="H42" s="1374"/>
      <c r="I42" s="1374"/>
      <c r="J42" s="1374"/>
      <c r="K42" s="1374"/>
      <c r="L42" s="1374"/>
      <c r="M42" s="1374"/>
      <c r="N42" s="1374"/>
      <c r="O42" s="1374"/>
      <c r="P42" s="1374"/>
      <c r="Q42" s="1374"/>
      <c r="R42" s="1374"/>
      <c r="S42"/>
      <c r="T42" s="141"/>
    </row>
    <row r="43" spans="1:22" s="142" customFormat="1" ht="15" customHeight="1">
      <c r="A43" s="1377"/>
      <c r="B43" s="160" t="s">
        <v>17</v>
      </c>
      <c r="C43" s="161"/>
      <c r="D43" s="140"/>
      <c r="E43" s="1377"/>
      <c r="F43" s="160" t="s">
        <v>526</v>
      </c>
      <c r="G43" s="161"/>
      <c r="H43" s="140"/>
      <c r="I43" s="1377"/>
      <c r="J43" s="160" t="s">
        <v>526</v>
      </c>
      <c r="K43" s="161"/>
      <c r="L43" s="140"/>
      <c r="M43" s="1377"/>
      <c r="N43" s="160" t="s">
        <v>526</v>
      </c>
      <c r="O43" s="161"/>
      <c r="P43" s="1377"/>
      <c r="Q43" s="160" t="s">
        <v>526</v>
      </c>
      <c r="R43" s="161"/>
      <c r="S43"/>
    </row>
    <row r="44" spans="1:22" s="142" customFormat="1" ht="15" customHeight="1">
      <c r="A44" s="1377"/>
      <c r="B44" s="1375" t="s">
        <v>213</v>
      </c>
      <c r="C44" s="1375"/>
      <c r="D44" s="140"/>
      <c r="E44" s="1377"/>
      <c r="F44" s="1375" t="s">
        <v>526</v>
      </c>
      <c r="G44" s="1375"/>
      <c r="H44" s="140"/>
      <c r="I44" s="1377"/>
      <c r="J44" s="1375" t="s">
        <v>526</v>
      </c>
      <c r="K44" s="1375"/>
      <c r="L44" s="140"/>
      <c r="M44" s="1377"/>
      <c r="N44" s="1375" t="s">
        <v>526</v>
      </c>
      <c r="O44" s="1375"/>
      <c r="P44" s="1377"/>
      <c r="Q44" s="1375" t="s">
        <v>526</v>
      </c>
      <c r="R44" s="1375"/>
      <c r="S44"/>
    </row>
    <row r="45" spans="1:22" s="142" customFormat="1" ht="15" customHeight="1">
      <c r="A45" s="1377"/>
      <c r="B45" s="1376" t="s">
        <v>267</v>
      </c>
      <c r="C45" s="1376"/>
      <c r="D45" s="140"/>
      <c r="E45" s="1377"/>
      <c r="F45" s="1376" t="s">
        <v>526</v>
      </c>
      <c r="G45" s="1376"/>
      <c r="H45" s="140"/>
      <c r="I45" s="1377"/>
      <c r="J45" s="1376" t="s">
        <v>526</v>
      </c>
      <c r="K45" s="1376"/>
      <c r="L45" s="140"/>
      <c r="M45" s="1377"/>
      <c r="N45" s="1376" t="s">
        <v>526</v>
      </c>
      <c r="O45" s="1376"/>
      <c r="P45" s="1377"/>
      <c r="Q45" s="1376" t="s">
        <v>526</v>
      </c>
      <c r="R45" s="1376"/>
      <c r="S45"/>
    </row>
    <row r="46" spans="1:22" s="142" customFormat="1" ht="15" customHeight="1">
      <c r="A46" s="1377"/>
      <c r="B46" s="1376" t="s">
        <v>500</v>
      </c>
      <c r="C46" s="1376"/>
      <c r="D46" s="140"/>
      <c r="E46" s="1377"/>
      <c r="F46" s="162"/>
      <c r="G46" s="162"/>
      <c r="H46" s="140"/>
      <c r="I46" s="1377"/>
      <c r="J46" s="162"/>
      <c r="K46" s="162"/>
      <c r="L46" s="140"/>
      <c r="M46" s="1377"/>
      <c r="N46" s="162"/>
      <c r="O46" s="162"/>
      <c r="P46" s="1377"/>
      <c r="Q46" s="162"/>
      <c r="R46" s="162"/>
      <c r="S46"/>
    </row>
    <row r="47" spans="1:22" s="142" customFormat="1" ht="15" customHeight="1">
      <c r="A47" s="1377"/>
      <c r="B47" s="1373" t="s">
        <v>548</v>
      </c>
      <c r="C47" s="1373"/>
      <c r="D47" s="163"/>
      <c r="E47" s="1377"/>
      <c r="F47" s="1373" t="s">
        <v>526</v>
      </c>
      <c r="G47" s="1373"/>
      <c r="H47" s="163"/>
      <c r="I47" s="1377"/>
      <c r="J47" s="1373" t="s">
        <v>526</v>
      </c>
      <c r="K47" s="1373"/>
      <c r="L47" s="163"/>
      <c r="M47" s="1377"/>
      <c r="N47" s="1373" t="s">
        <v>526</v>
      </c>
      <c r="O47" s="1373"/>
      <c r="P47" s="1377"/>
      <c r="Q47" s="1373" t="s">
        <v>526</v>
      </c>
      <c r="R47" s="1373"/>
      <c r="S47"/>
    </row>
    <row r="48" spans="1:22" s="142" customFormat="1" ht="3" customHeight="1">
      <c r="A48" s="1374" t="s">
        <v>549</v>
      </c>
      <c r="B48" s="1374"/>
      <c r="C48" s="1374"/>
      <c r="D48" s="1374"/>
      <c r="E48" s="1374"/>
      <c r="F48" s="1374"/>
      <c r="G48" s="1374"/>
      <c r="H48" s="1374"/>
      <c r="I48" s="1374"/>
      <c r="J48" s="1374"/>
      <c r="K48" s="1374"/>
      <c r="L48" s="1374"/>
      <c r="M48" s="1374"/>
      <c r="N48" s="1374"/>
      <c r="O48" s="1374"/>
      <c r="P48" s="1374"/>
      <c r="Q48" s="1374"/>
      <c r="R48" s="1374"/>
      <c r="S48"/>
    </row>
    <row r="49" spans="1:20" s="142" customFormat="1" ht="15" customHeight="1">
      <c r="A49" s="1377"/>
      <c r="B49" s="160" t="s">
        <v>17</v>
      </c>
      <c r="C49" s="161"/>
      <c r="D49" s="140"/>
      <c r="E49" s="1377"/>
      <c r="F49" s="160" t="s">
        <v>526</v>
      </c>
      <c r="G49" s="161"/>
      <c r="H49" s="140"/>
      <c r="I49" s="1377"/>
      <c r="J49" s="160" t="s">
        <v>526</v>
      </c>
      <c r="K49" s="161"/>
      <c r="L49" s="140"/>
      <c r="M49" s="1377"/>
      <c r="N49" s="160" t="s">
        <v>526</v>
      </c>
      <c r="O49" s="161"/>
      <c r="P49" s="1377"/>
      <c r="Q49" s="160" t="s">
        <v>526</v>
      </c>
      <c r="R49" s="161"/>
      <c r="S49"/>
    </row>
    <row r="50" spans="1:20" s="142" customFormat="1" ht="15" customHeight="1">
      <c r="A50" s="1377"/>
      <c r="B50" s="1375" t="s">
        <v>213</v>
      </c>
      <c r="C50" s="1375"/>
      <c r="D50" s="140"/>
      <c r="E50" s="1377"/>
      <c r="F50" s="1375" t="s">
        <v>526</v>
      </c>
      <c r="G50" s="1375"/>
      <c r="H50" s="140"/>
      <c r="I50" s="1377"/>
      <c r="J50" s="1375" t="s">
        <v>526</v>
      </c>
      <c r="K50" s="1375"/>
      <c r="L50" s="140"/>
      <c r="M50" s="1377"/>
      <c r="N50" s="1375" t="s">
        <v>526</v>
      </c>
      <c r="O50" s="1375"/>
      <c r="P50" s="1377"/>
      <c r="Q50" s="1375" t="s">
        <v>526</v>
      </c>
      <c r="R50" s="1375"/>
      <c r="S50"/>
    </row>
    <row r="51" spans="1:20" s="142" customFormat="1" ht="15" customHeight="1">
      <c r="A51" s="1377"/>
      <c r="B51" s="1376" t="s">
        <v>267</v>
      </c>
      <c r="C51" s="1376"/>
      <c r="D51" s="140"/>
      <c r="E51" s="1377"/>
      <c r="F51" s="1376" t="s">
        <v>526</v>
      </c>
      <c r="G51" s="1376"/>
      <c r="H51" s="140"/>
      <c r="I51" s="1377"/>
      <c r="J51" s="1376" t="s">
        <v>526</v>
      </c>
      <c r="K51" s="1376"/>
      <c r="L51" s="140"/>
      <c r="M51" s="1377"/>
      <c r="N51" s="1376" t="s">
        <v>526</v>
      </c>
      <c r="O51" s="1376"/>
      <c r="P51" s="1377"/>
      <c r="Q51" s="1376" t="s">
        <v>526</v>
      </c>
      <c r="R51" s="1376"/>
      <c r="S51"/>
    </row>
    <row r="52" spans="1:20" s="142" customFormat="1" ht="15" customHeight="1">
      <c r="A52" s="1377"/>
      <c r="B52" s="1376" t="s">
        <v>500</v>
      </c>
      <c r="C52" s="1376"/>
      <c r="D52" s="140"/>
      <c r="E52" s="1377"/>
      <c r="F52" s="162"/>
      <c r="G52" s="162"/>
      <c r="H52" s="140"/>
      <c r="I52" s="1377"/>
      <c r="J52" s="162"/>
      <c r="K52" s="162"/>
      <c r="L52" s="140"/>
      <c r="M52" s="1377"/>
      <c r="N52" s="162"/>
      <c r="O52" s="162"/>
      <c r="P52" s="1377"/>
      <c r="Q52" s="162"/>
      <c r="R52" s="162"/>
      <c r="S52"/>
    </row>
    <row r="53" spans="1:20" s="142" customFormat="1" ht="15" customHeight="1">
      <c r="A53" s="1377"/>
      <c r="B53" s="1373" t="s">
        <v>548</v>
      </c>
      <c r="C53" s="1373"/>
      <c r="D53" s="163"/>
      <c r="E53" s="1377"/>
      <c r="F53" s="1373" t="s">
        <v>526</v>
      </c>
      <c r="G53" s="1373"/>
      <c r="H53" s="163"/>
      <c r="I53" s="1377"/>
      <c r="J53" s="1373" t="s">
        <v>526</v>
      </c>
      <c r="K53" s="1373"/>
      <c r="L53" s="163"/>
      <c r="M53" s="1377"/>
      <c r="N53" s="1373" t="s">
        <v>526</v>
      </c>
      <c r="O53" s="1373"/>
      <c r="P53" s="1377"/>
      <c r="Q53" s="1373" t="s">
        <v>526</v>
      </c>
      <c r="R53" s="1373"/>
      <c r="S53"/>
    </row>
    <row r="54" spans="1:20" s="142" customFormat="1" ht="3" customHeight="1">
      <c r="A54" s="1374" t="s">
        <v>549</v>
      </c>
      <c r="B54" s="1374"/>
      <c r="C54" s="1374"/>
      <c r="D54" s="1374"/>
      <c r="E54" s="1374"/>
      <c r="F54" s="1374"/>
      <c r="G54" s="1374"/>
      <c r="H54" s="1374"/>
      <c r="I54" s="1374"/>
      <c r="J54" s="1374"/>
      <c r="K54" s="1374"/>
      <c r="L54" s="1374"/>
      <c r="M54" s="1374"/>
      <c r="N54" s="1374"/>
      <c r="O54" s="1374"/>
      <c r="P54" s="1374"/>
      <c r="Q54" s="1374"/>
      <c r="R54" s="1374"/>
      <c r="S54"/>
    </row>
    <row r="55" spans="1:20" s="142" customFormat="1" ht="15" customHeight="1">
      <c r="A55" s="1377"/>
      <c r="B55" s="160" t="s">
        <v>17</v>
      </c>
      <c r="C55" s="161"/>
      <c r="D55" s="140"/>
      <c r="E55" s="1377"/>
      <c r="F55" s="160" t="s">
        <v>526</v>
      </c>
      <c r="G55" s="161"/>
      <c r="H55" s="140"/>
      <c r="I55" s="1377"/>
      <c r="J55" s="160" t="s">
        <v>526</v>
      </c>
      <c r="K55" s="161"/>
      <c r="L55" s="140"/>
      <c r="M55" s="1377"/>
      <c r="N55" s="160" t="s">
        <v>526</v>
      </c>
      <c r="O55" s="161"/>
      <c r="P55" s="1377"/>
      <c r="Q55" s="160" t="s">
        <v>526</v>
      </c>
      <c r="R55" s="161"/>
      <c r="S55"/>
    </row>
    <row r="56" spans="1:20" s="142" customFormat="1" ht="15" customHeight="1">
      <c r="A56" s="1377"/>
      <c r="B56" s="1375" t="s">
        <v>213</v>
      </c>
      <c r="C56" s="1375"/>
      <c r="D56" s="140"/>
      <c r="E56" s="1377"/>
      <c r="F56" s="1375" t="s">
        <v>526</v>
      </c>
      <c r="G56" s="1375"/>
      <c r="H56" s="140"/>
      <c r="I56" s="1377"/>
      <c r="J56" s="1375" t="s">
        <v>526</v>
      </c>
      <c r="K56" s="1375"/>
      <c r="L56" s="140"/>
      <c r="M56" s="1377"/>
      <c r="N56" s="1375" t="s">
        <v>526</v>
      </c>
      <c r="O56" s="1375"/>
      <c r="P56" s="1377"/>
      <c r="Q56" s="1375" t="s">
        <v>526</v>
      </c>
      <c r="R56" s="1375"/>
      <c r="S56"/>
    </row>
    <row r="57" spans="1:20" s="142" customFormat="1" ht="15" customHeight="1">
      <c r="A57" s="1377"/>
      <c r="B57" s="1376" t="s">
        <v>267</v>
      </c>
      <c r="C57" s="1376"/>
      <c r="D57" s="140"/>
      <c r="E57" s="1377"/>
      <c r="F57" s="1376" t="s">
        <v>526</v>
      </c>
      <c r="G57" s="1376"/>
      <c r="H57" s="140"/>
      <c r="I57" s="1377"/>
      <c r="J57" s="1376" t="s">
        <v>526</v>
      </c>
      <c r="K57" s="1376"/>
      <c r="L57" s="140"/>
      <c r="M57" s="1377"/>
      <c r="N57" s="1376" t="s">
        <v>526</v>
      </c>
      <c r="O57" s="1376"/>
      <c r="P57" s="1377"/>
      <c r="Q57" s="1376" t="s">
        <v>526</v>
      </c>
      <c r="R57" s="1376"/>
      <c r="S57"/>
    </row>
    <row r="58" spans="1:20" s="142" customFormat="1" ht="15" customHeight="1">
      <c r="A58" s="1377"/>
      <c r="B58" s="1376" t="s">
        <v>500</v>
      </c>
      <c r="C58" s="1376"/>
      <c r="D58" s="140"/>
      <c r="E58" s="1377"/>
      <c r="F58" s="162"/>
      <c r="G58" s="162"/>
      <c r="H58" s="140"/>
      <c r="I58" s="1377"/>
      <c r="J58" s="162"/>
      <c r="K58" s="162"/>
      <c r="L58" s="140"/>
      <c r="M58" s="1377"/>
      <c r="N58" s="162"/>
      <c r="O58" s="162"/>
      <c r="P58" s="1377"/>
      <c r="Q58" s="162"/>
      <c r="R58" s="162"/>
      <c r="S58"/>
    </row>
    <row r="59" spans="1:20" s="142" customFormat="1" ht="15" customHeight="1">
      <c r="A59" s="1377"/>
      <c r="B59" s="1373" t="s">
        <v>548</v>
      </c>
      <c r="C59" s="1373"/>
      <c r="D59" s="163"/>
      <c r="E59" s="1377"/>
      <c r="F59" s="1373" t="s">
        <v>526</v>
      </c>
      <c r="G59" s="1373"/>
      <c r="H59" s="163"/>
      <c r="I59" s="1377"/>
      <c r="J59" s="1373" t="s">
        <v>526</v>
      </c>
      <c r="K59" s="1373"/>
      <c r="L59" s="163"/>
      <c r="M59" s="1377"/>
      <c r="N59" s="1373" t="s">
        <v>526</v>
      </c>
      <c r="O59" s="1373"/>
      <c r="P59" s="1377"/>
      <c r="Q59" s="1373" t="s">
        <v>526</v>
      </c>
      <c r="R59" s="1373"/>
      <c r="S59"/>
    </row>
    <row r="60" spans="1:20" s="142" customFormat="1" ht="3" customHeight="1">
      <c r="A60" s="1374" t="s">
        <v>549</v>
      </c>
      <c r="B60" s="1374"/>
      <c r="C60" s="1374"/>
      <c r="D60" s="1374"/>
      <c r="E60" s="1374"/>
      <c r="F60" s="1374"/>
      <c r="G60" s="1374"/>
      <c r="H60" s="1374"/>
      <c r="I60" s="1374"/>
      <c r="J60" s="1374"/>
      <c r="K60" s="1374"/>
      <c r="L60" s="1374"/>
      <c r="M60" s="1374"/>
      <c r="N60" s="1374"/>
      <c r="O60" s="1374"/>
      <c r="P60" s="1374"/>
      <c r="Q60" s="1374"/>
      <c r="R60" s="1374"/>
      <c r="S60"/>
    </row>
    <row r="61" spans="1:20" s="142" customFormat="1" ht="15" customHeight="1">
      <c r="A61" s="1377"/>
      <c r="B61" s="160" t="s">
        <v>17</v>
      </c>
      <c r="C61" s="161"/>
      <c r="D61" s="140"/>
      <c r="E61" s="1377"/>
      <c r="F61" s="160" t="s">
        <v>526</v>
      </c>
      <c r="G61" s="161"/>
      <c r="H61" s="163"/>
      <c r="I61" s="1378"/>
      <c r="J61" s="1375"/>
      <c r="K61" s="1375"/>
      <c r="L61" s="163"/>
      <c r="M61" s="1378"/>
      <c r="N61" s="164"/>
      <c r="O61" s="164"/>
      <c r="P61" s="1378"/>
      <c r="Q61" s="164"/>
      <c r="R61" s="164"/>
      <c r="S61"/>
      <c r="T61" s="1362"/>
    </row>
    <row r="62" spans="1:20" s="142" customFormat="1" ht="15" customHeight="1">
      <c r="A62" s="1377"/>
      <c r="B62" s="1375" t="s">
        <v>213</v>
      </c>
      <c r="C62" s="1375"/>
      <c r="D62" s="140"/>
      <c r="E62" s="1377"/>
      <c r="F62" s="1375" t="s">
        <v>526</v>
      </c>
      <c r="G62" s="1375"/>
      <c r="H62" s="163"/>
      <c r="I62" s="1378"/>
      <c r="J62" s="1375"/>
      <c r="K62" s="1375"/>
      <c r="L62" s="163"/>
      <c r="M62" s="1378"/>
      <c r="N62" s="1375"/>
      <c r="O62" s="1375"/>
      <c r="P62" s="1378"/>
      <c r="Q62" s="1375"/>
      <c r="R62" s="1375"/>
      <c r="S62"/>
      <c r="T62" s="1362"/>
    </row>
    <row r="63" spans="1:20" s="142" customFormat="1" ht="15" customHeight="1">
      <c r="A63" s="1377"/>
      <c r="B63" s="1376" t="s">
        <v>267</v>
      </c>
      <c r="C63" s="1376"/>
      <c r="D63" s="140"/>
      <c r="E63" s="1377"/>
      <c r="F63" s="1376" t="s">
        <v>526</v>
      </c>
      <c r="G63" s="1376"/>
      <c r="H63" s="163"/>
      <c r="I63" s="1378"/>
      <c r="J63" s="1376"/>
      <c r="K63" s="1376"/>
      <c r="L63" s="163"/>
      <c r="M63" s="1378"/>
      <c r="N63" s="1376"/>
      <c r="O63" s="1376"/>
      <c r="P63" s="1378"/>
      <c r="Q63" s="1376"/>
      <c r="R63" s="1376"/>
      <c r="S63"/>
      <c r="T63" s="1362"/>
    </row>
    <row r="64" spans="1:20" s="142" customFormat="1" ht="15" customHeight="1">
      <c r="A64" s="1377"/>
      <c r="B64" s="1376" t="s">
        <v>500</v>
      </c>
      <c r="C64" s="1376"/>
      <c r="D64" s="140"/>
      <c r="E64" s="1377"/>
      <c r="F64" s="162"/>
      <c r="G64" s="162"/>
      <c r="H64" s="163"/>
      <c r="I64" s="1378"/>
      <c r="J64" s="162"/>
      <c r="K64" s="162"/>
      <c r="L64" s="163"/>
      <c r="M64" s="1378"/>
      <c r="N64" s="162"/>
      <c r="O64" s="162"/>
      <c r="P64" s="1378"/>
      <c r="Q64" s="162"/>
      <c r="R64" s="162"/>
      <c r="S64"/>
      <c r="T64" s="1362"/>
    </row>
    <row r="65" spans="1:20" s="142" customFormat="1" ht="15" customHeight="1">
      <c r="A65" s="1377"/>
      <c r="B65" s="1373" t="s">
        <v>548</v>
      </c>
      <c r="C65" s="1373"/>
      <c r="D65" s="163"/>
      <c r="E65" s="1377"/>
      <c r="F65" s="1373" t="s">
        <v>526</v>
      </c>
      <c r="G65" s="1373"/>
      <c r="H65" s="163"/>
      <c r="I65" s="1378"/>
      <c r="J65" s="1373"/>
      <c r="K65" s="1373"/>
      <c r="L65" s="163"/>
      <c r="M65" s="1378"/>
      <c r="N65" s="1373"/>
      <c r="O65" s="1373"/>
      <c r="P65" s="1378"/>
      <c r="Q65" s="1373"/>
      <c r="R65" s="1373"/>
      <c r="S65"/>
      <c r="T65" s="1362"/>
    </row>
    <row r="66" spans="1:20" s="142" customFormat="1" ht="3" customHeight="1">
      <c r="A66" s="1374" t="s">
        <v>549</v>
      </c>
      <c r="B66" s="1374"/>
      <c r="C66" s="1374"/>
      <c r="D66" s="1374"/>
      <c r="E66" s="1374"/>
      <c r="F66" s="1374"/>
      <c r="G66" s="1374"/>
      <c r="H66" s="1374"/>
      <c r="I66" s="1374"/>
      <c r="J66" s="1374"/>
      <c r="K66" s="1374"/>
      <c r="L66" s="1374"/>
      <c r="M66" s="1374"/>
      <c r="N66" s="1374"/>
      <c r="O66" s="1374"/>
      <c r="P66" s="1374"/>
      <c r="Q66" s="1374"/>
      <c r="R66" s="1374"/>
      <c r="S66"/>
      <c r="T66" s="1362"/>
    </row>
    <row r="67" spans="1:20" s="142" customFormat="1" ht="15" customHeight="1">
      <c r="A67" s="1377"/>
      <c r="B67" s="160" t="s">
        <v>17</v>
      </c>
      <c r="C67" s="161"/>
      <c r="D67" s="140"/>
      <c r="E67" s="1377"/>
      <c r="F67" s="160" t="s">
        <v>526</v>
      </c>
      <c r="G67" s="161"/>
      <c r="H67" s="163"/>
      <c r="I67" s="1378"/>
      <c r="J67" s="1375" t="s">
        <v>214</v>
      </c>
      <c r="K67" s="1375"/>
      <c r="L67" s="163"/>
      <c r="M67" s="1378"/>
      <c r="N67" s="164">
        <v>30</v>
      </c>
      <c r="O67" s="164" t="s">
        <v>215</v>
      </c>
      <c r="P67" s="1378"/>
      <c r="Q67" s="164">
        <v>31</v>
      </c>
      <c r="R67" s="164" t="s">
        <v>18</v>
      </c>
      <c r="S67"/>
      <c r="T67" s="1362" t="s">
        <v>509</v>
      </c>
    </row>
    <row r="68" spans="1:20" s="142" customFormat="1" ht="15" customHeight="1">
      <c r="A68" s="1377"/>
      <c r="B68" s="1375" t="s">
        <v>213</v>
      </c>
      <c r="C68" s="1375"/>
      <c r="D68" s="140"/>
      <c r="E68" s="1377"/>
      <c r="F68" s="1375" t="s">
        <v>526</v>
      </c>
      <c r="G68" s="1375"/>
      <c r="H68" s="163"/>
      <c r="I68" s="1378"/>
      <c r="J68" s="1375">
        <v>0</v>
      </c>
      <c r="K68" s="1375"/>
      <c r="L68" s="163"/>
      <c r="M68" s="1378"/>
      <c r="N68" s="1375" t="s">
        <v>526</v>
      </c>
      <c r="O68" s="1375"/>
      <c r="P68" s="1378"/>
      <c r="Q68" s="1375" t="s">
        <v>526</v>
      </c>
      <c r="R68" s="1375"/>
      <c r="S68"/>
      <c r="T68" s="1362"/>
    </row>
    <row r="69" spans="1:20" s="142" customFormat="1" ht="15" customHeight="1">
      <c r="A69" s="1377"/>
      <c r="B69" s="1376" t="s">
        <v>267</v>
      </c>
      <c r="C69" s="1376"/>
      <c r="D69" s="140"/>
      <c r="E69" s="1377"/>
      <c r="F69" s="1376" t="s">
        <v>526</v>
      </c>
      <c r="G69" s="1376"/>
      <c r="H69" s="163"/>
      <c r="I69" s="1378"/>
      <c r="J69" s="1376" t="s">
        <v>266</v>
      </c>
      <c r="K69" s="1376"/>
      <c r="L69" s="163"/>
      <c r="M69" s="1378"/>
      <c r="N69" s="1376" t="s">
        <v>266</v>
      </c>
      <c r="O69" s="1376"/>
      <c r="P69" s="1378"/>
      <c r="Q69" s="1376" t="s">
        <v>266</v>
      </c>
      <c r="R69" s="1376"/>
      <c r="S69"/>
      <c r="T69" s="1362"/>
    </row>
    <row r="70" spans="1:20" s="142" customFormat="1" ht="15" customHeight="1">
      <c r="A70" s="1377"/>
      <c r="B70" s="1376" t="s">
        <v>500</v>
      </c>
      <c r="C70" s="1376"/>
      <c r="D70" s="140"/>
      <c r="E70" s="1377"/>
      <c r="F70" s="162"/>
      <c r="G70" s="162"/>
      <c r="H70" s="163"/>
      <c r="I70" s="1378"/>
      <c r="J70" s="162"/>
      <c r="K70" s="162"/>
      <c r="L70" s="163"/>
      <c r="M70" s="1378"/>
      <c r="N70" s="162"/>
      <c r="O70" s="162"/>
      <c r="P70" s="1378"/>
      <c r="Q70" s="162"/>
      <c r="R70" s="162"/>
      <c r="S70"/>
      <c r="T70" s="1362"/>
    </row>
    <row r="71" spans="1:20" s="142" customFormat="1" ht="15" customHeight="1">
      <c r="A71" s="1377"/>
      <c r="B71" s="1373" t="s">
        <v>548</v>
      </c>
      <c r="C71" s="1373"/>
      <c r="D71" s="163"/>
      <c r="E71" s="1377"/>
      <c r="F71" s="1373" t="s">
        <v>526</v>
      </c>
      <c r="G71" s="1373"/>
      <c r="H71" s="163"/>
      <c r="I71" s="1378"/>
      <c r="J71" s="1373"/>
      <c r="K71" s="1373"/>
      <c r="L71" s="163"/>
      <c r="M71" s="1378"/>
      <c r="N71" s="1373"/>
      <c r="O71" s="1373"/>
      <c r="P71" s="1378"/>
      <c r="Q71" s="1373"/>
      <c r="R71" s="1373"/>
      <c r="S71"/>
      <c r="T71" s="1362"/>
    </row>
    <row r="72" spans="1:20" s="142" customFormat="1" ht="3" customHeight="1">
      <c r="A72" s="1374" t="s">
        <v>549</v>
      </c>
      <c r="B72" s="1374"/>
      <c r="C72" s="1374"/>
      <c r="D72" s="1374"/>
      <c r="E72" s="1374"/>
      <c r="F72" s="1374"/>
      <c r="G72" s="1374"/>
      <c r="H72" s="1374"/>
      <c r="I72" s="1374"/>
      <c r="J72" s="1374"/>
      <c r="K72" s="1374"/>
      <c r="L72" s="1374"/>
      <c r="M72" s="1374"/>
      <c r="N72" s="1374"/>
      <c r="O72" s="1374"/>
      <c r="P72" s="1374"/>
      <c r="Q72" s="1374"/>
      <c r="R72" s="1374"/>
      <c r="S72"/>
      <c r="T72" s="1362"/>
    </row>
  </sheetData>
  <sheetProtection algorithmName="SHA-512" hashValue="LRFDOOq7KJnFLgnbRroikcDt27TUXmFAFb8f4eic05CGhGLvhNp/7/UHOeB+LkcDe0hWu/ON/PMTA2WqPEloBg==" saltValue="CHYLyPFzZeeuIXSYEGpnqg==" spinCount="100000" sheet="1" selectLockedCells="1"/>
  <mergeCells count="269">
    <mergeCell ref="T67:T72"/>
    <mergeCell ref="B68:C68"/>
    <mergeCell ref="F68:G68"/>
    <mergeCell ref="J68:K68"/>
    <mergeCell ref="N68:O68"/>
    <mergeCell ref="Q68:R68"/>
    <mergeCell ref="B69:C69"/>
    <mergeCell ref="F69:G69"/>
    <mergeCell ref="J69:K69"/>
    <mergeCell ref="A72:R72"/>
    <mergeCell ref="N69:O69"/>
    <mergeCell ref="Q69:R69"/>
    <mergeCell ref="B70:C70"/>
    <mergeCell ref="B71:C71"/>
    <mergeCell ref="F71:G71"/>
    <mergeCell ref="J71:K71"/>
    <mergeCell ref="N71:O71"/>
    <mergeCell ref="Q71:R71"/>
    <mergeCell ref="P67:P71"/>
    <mergeCell ref="A67:A71"/>
    <mergeCell ref="E67:E71"/>
    <mergeCell ref="I67:I71"/>
    <mergeCell ref="J67:K67"/>
    <mergeCell ref="M67:M71"/>
    <mergeCell ref="Q63:R63"/>
    <mergeCell ref="B64:C64"/>
    <mergeCell ref="B65:C65"/>
    <mergeCell ref="F65:G65"/>
    <mergeCell ref="J65:K65"/>
    <mergeCell ref="N65:O65"/>
    <mergeCell ref="Q65:R65"/>
    <mergeCell ref="A61:A65"/>
    <mergeCell ref="T61:T66"/>
    <mergeCell ref="B62:C62"/>
    <mergeCell ref="F62:G62"/>
    <mergeCell ref="J62:K62"/>
    <mergeCell ref="N62:O62"/>
    <mergeCell ref="Q62:R62"/>
    <mergeCell ref="B63:C63"/>
    <mergeCell ref="F63:G63"/>
    <mergeCell ref="J63:K63"/>
    <mergeCell ref="N63:O63"/>
    <mergeCell ref="E61:E65"/>
    <mergeCell ref="I61:I65"/>
    <mergeCell ref="J61:K61"/>
    <mergeCell ref="M61:M65"/>
    <mergeCell ref="P61:P65"/>
    <mergeCell ref="A66:R66"/>
    <mergeCell ref="B59:C59"/>
    <mergeCell ref="F59:G59"/>
    <mergeCell ref="J59:K59"/>
    <mergeCell ref="N59:O59"/>
    <mergeCell ref="Q59:R59"/>
    <mergeCell ref="A60:R60"/>
    <mergeCell ref="Q56:R56"/>
    <mergeCell ref="B57:C57"/>
    <mergeCell ref="F57:G57"/>
    <mergeCell ref="J57:K57"/>
    <mergeCell ref="N57:O57"/>
    <mergeCell ref="Q57:R57"/>
    <mergeCell ref="A55:A59"/>
    <mergeCell ref="E55:E59"/>
    <mergeCell ref="I55:I59"/>
    <mergeCell ref="M55:M59"/>
    <mergeCell ref="P55:P59"/>
    <mergeCell ref="B56:C56"/>
    <mergeCell ref="F56:G56"/>
    <mergeCell ref="J56:K56"/>
    <mergeCell ref="N56:O56"/>
    <mergeCell ref="B58:C58"/>
    <mergeCell ref="B53:C53"/>
    <mergeCell ref="F53:G53"/>
    <mergeCell ref="J53:K53"/>
    <mergeCell ref="N53:O53"/>
    <mergeCell ref="Q53:R53"/>
    <mergeCell ref="A54:R54"/>
    <mergeCell ref="Q50:R50"/>
    <mergeCell ref="B51:C51"/>
    <mergeCell ref="F51:G51"/>
    <mergeCell ref="J51:K51"/>
    <mergeCell ref="N51:O51"/>
    <mergeCell ref="Q51:R51"/>
    <mergeCell ref="A49:A53"/>
    <mergeCell ref="E49:E53"/>
    <mergeCell ref="I49:I53"/>
    <mergeCell ref="M49:M53"/>
    <mergeCell ref="P49:P53"/>
    <mergeCell ref="B50:C50"/>
    <mergeCell ref="F50:G50"/>
    <mergeCell ref="J50:K50"/>
    <mergeCell ref="N50:O50"/>
    <mergeCell ref="B52:C52"/>
    <mergeCell ref="A48:R48"/>
    <mergeCell ref="Q44:R44"/>
    <mergeCell ref="B45:C45"/>
    <mergeCell ref="F45:G45"/>
    <mergeCell ref="J45:K45"/>
    <mergeCell ref="N45:O45"/>
    <mergeCell ref="Q45:R45"/>
    <mergeCell ref="A43:A47"/>
    <mergeCell ref="E43:E47"/>
    <mergeCell ref="I43:I47"/>
    <mergeCell ref="M43:M47"/>
    <mergeCell ref="P43:P47"/>
    <mergeCell ref="B44:C44"/>
    <mergeCell ref="F44:G44"/>
    <mergeCell ref="J44:K44"/>
    <mergeCell ref="N44:O44"/>
    <mergeCell ref="B46:C46"/>
    <mergeCell ref="A42:R42"/>
    <mergeCell ref="Q38:R38"/>
    <mergeCell ref="B39:C39"/>
    <mergeCell ref="B40:C40"/>
    <mergeCell ref="F40:G40"/>
    <mergeCell ref="J40:K40"/>
    <mergeCell ref="N40:O40"/>
    <mergeCell ref="Q40:R40"/>
    <mergeCell ref="B47:C47"/>
    <mergeCell ref="F47:G47"/>
    <mergeCell ref="J47:K47"/>
    <mergeCell ref="N47:O47"/>
    <mergeCell ref="Q47:R47"/>
    <mergeCell ref="T36:U41"/>
    <mergeCell ref="A37:A41"/>
    <mergeCell ref="E37:E41"/>
    <mergeCell ref="I37:I41"/>
    <mergeCell ref="M37:M41"/>
    <mergeCell ref="P37:P41"/>
    <mergeCell ref="B38:C38"/>
    <mergeCell ref="F38:G38"/>
    <mergeCell ref="J38:K38"/>
    <mergeCell ref="N38:O38"/>
    <mergeCell ref="B41:C41"/>
    <mergeCell ref="F41:G41"/>
    <mergeCell ref="J41:K41"/>
    <mergeCell ref="N41:O41"/>
    <mergeCell ref="Q41:R41"/>
    <mergeCell ref="B35:C35"/>
    <mergeCell ref="F35:G35"/>
    <mergeCell ref="J35:K35"/>
    <mergeCell ref="N35:O35"/>
    <mergeCell ref="Q35:R35"/>
    <mergeCell ref="A36:R36"/>
    <mergeCell ref="Q32:R32"/>
    <mergeCell ref="B33:C33"/>
    <mergeCell ref="F33:G33"/>
    <mergeCell ref="J33:K33"/>
    <mergeCell ref="N33:O33"/>
    <mergeCell ref="Q33:R33"/>
    <mergeCell ref="A31:A35"/>
    <mergeCell ref="E31:E35"/>
    <mergeCell ref="I31:I35"/>
    <mergeCell ref="M31:M35"/>
    <mergeCell ref="P31:P35"/>
    <mergeCell ref="B32:C32"/>
    <mergeCell ref="F32:G32"/>
    <mergeCell ref="J32:K32"/>
    <mergeCell ref="N32:O32"/>
    <mergeCell ref="B34:C34"/>
    <mergeCell ref="B29:C29"/>
    <mergeCell ref="F29:G29"/>
    <mergeCell ref="J29:K29"/>
    <mergeCell ref="N29:O29"/>
    <mergeCell ref="Q29:R29"/>
    <mergeCell ref="A30:R30"/>
    <mergeCell ref="Q26:R26"/>
    <mergeCell ref="B27:C27"/>
    <mergeCell ref="F27:G27"/>
    <mergeCell ref="J27:K27"/>
    <mergeCell ref="N27:O27"/>
    <mergeCell ref="Q27:R27"/>
    <mergeCell ref="A25:A29"/>
    <mergeCell ref="E25:E29"/>
    <mergeCell ref="I25:I29"/>
    <mergeCell ref="M25:M29"/>
    <mergeCell ref="P25:P29"/>
    <mergeCell ref="B26:C26"/>
    <mergeCell ref="F26:G26"/>
    <mergeCell ref="J26:K26"/>
    <mergeCell ref="N26:O26"/>
    <mergeCell ref="B28:C28"/>
    <mergeCell ref="B23:C23"/>
    <mergeCell ref="F23:G23"/>
    <mergeCell ref="J23:K23"/>
    <mergeCell ref="N23:O23"/>
    <mergeCell ref="Q23:R23"/>
    <mergeCell ref="A24:R24"/>
    <mergeCell ref="Q20:R20"/>
    <mergeCell ref="B21:C21"/>
    <mergeCell ref="F21:G21"/>
    <mergeCell ref="J21:K21"/>
    <mergeCell ref="N21:O21"/>
    <mergeCell ref="Q21:R21"/>
    <mergeCell ref="A19:A23"/>
    <mergeCell ref="E19:E23"/>
    <mergeCell ref="I19:I23"/>
    <mergeCell ref="M19:M23"/>
    <mergeCell ref="P19:P23"/>
    <mergeCell ref="B20:C20"/>
    <mergeCell ref="F20:G20"/>
    <mergeCell ref="J20:K20"/>
    <mergeCell ref="N20:O20"/>
    <mergeCell ref="B22:C22"/>
    <mergeCell ref="B17:C17"/>
    <mergeCell ref="F17:G17"/>
    <mergeCell ref="J17:K17"/>
    <mergeCell ref="N17:O17"/>
    <mergeCell ref="Q17:R17"/>
    <mergeCell ref="A18:R18"/>
    <mergeCell ref="Q14:R14"/>
    <mergeCell ref="B15:C15"/>
    <mergeCell ref="F15:G15"/>
    <mergeCell ref="J15:K15"/>
    <mergeCell ref="N15:O15"/>
    <mergeCell ref="Q15:R15"/>
    <mergeCell ref="A13:A17"/>
    <mergeCell ref="E13:E17"/>
    <mergeCell ref="I13:I17"/>
    <mergeCell ref="M13:M17"/>
    <mergeCell ref="P13:P17"/>
    <mergeCell ref="B14:C14"/>
    <mergeCell ref="F14:G14"/>
    <mergeCell ref="J14:K14"/>
    <mergeCell ref="N14:O14"/>
    <mergeCell ref="B16:C16"/>
    <mergeCell ref="B11:C11"/>
    <mergeCell ref="F11:G11"/>
    <mergeCell ref="J11:K11"/>
    <mergeCell ref="N11:O11"/>
    <mergeCell ref="Q11:R11"/>
    <mergeCell ref="A12:R12"/>
    <mergeCell ref="Q8:R8"/>
    <mergeCell ref="B9:C9"/>
    <mergeCell ref="F9:G9"/>
    <mergeCell ref="J9:K9"/>
    <mergeCell ref="N9:O9"/>
    <mergeCell ref="Q9:R9"/>
    <mergeCell ref="A7:A11"/>
    <mergeCell ref="E7:E11"/>
    <mergeCell ref="I7:I11"/>
    <mergeCell ref="M7:M11"/>
    <mergeCell ref="P7:P11"/>
    <mergeCell ref="B8:C8"/>
    <mergeCell ref="F8:G8"/>
    <mergeCell ref="J8:K8"/>
    <mergeCell ref="N8:O8"/>
    <mergeCell ref="B10:C10"/>
    <mergeCell ref="B5:C5"/>
    <mergeCell ref="F5:G5"/>
    <mergeCell ref="J5:K5"/>
    <mergeCell ref="N5:O5"/>
    <mergeCell ref="Q5:R5"/>
    <mergeCell ref="A6:R6"/>
    <mergeCell ref="Q2:R2"/>
    <mergeCell ref="B3:C3"/>
    <mergeCell ref="F3:G3"/>
    <mergeCell ref="J3:K3"/>
    <mergeCell ref="N3:O3"/>
    <mergeCell ref="Q3:R3"/>
    <mergeCell ref="A1:A5"/>
    <mergeCell ref="E1:E5"/>
    <mergeCell ref="I1:I5"/>
    <mergeCell ref="M1:M5"/>
    <mergeCell ref="P1:P5"/>
    <mergeCell ref="B2:C2"/>
    <mergeCell ref="F2:G2"/>
    <mergeCell ref="J2:K2"/>
    <mergeCell ref="N2:O2"/>
    <mergeCell ref="B4:C4"/>
  </mergeCells>
  <phoneticPr fontId="5"/>
  <printOptions horizontalCentered="1" verticalCentered="1"/>
  <pageMargins left="0.39370078740157483" right="0.39370078740157483" top="0.39370078740157483" bottom="0.39370078740157483" header="0.31496062992125984" footer="0.31496062992125984"/>
  <pageSetup paperSize="13" scale="76" orientation="portrait" r:id="rId1"/>
  <drawing r:id="rId2"/>
  <legacyDrawing r:id="rId3"/>
  <oleObjects>
    <mc:AlternateContent xmlns:mc="http://schemas.openxmlformats.org/markup-compatibility/2006">
      <mc:Choice Requires="x14">
        <oleObject progId="HPT.Document.1" shapeId="68610" r:id="rId4">
          <objectPr defaultSize="0" autoPict="0" r:id="rId5">
            <anchor moveWithCells="1" sizeWithCells="1">
              <from>
                <xdr:col>8</xdr:col>
                <xdr:colOff>38100</xdr:colOff>
                <xdr:row>66</xdr:row>
                <xdr:rowOff>0</xdr:rowOff>
              </from>
              <to>
                <xdr:col>9</xdr:col>
                <xdr:colOff>19050</xdr:colOff>
                <xdr:row>70</xdr:row>
                <xdr:rowOff>171450</xdr:rowOff>
              </to>
            </anchor>
          </objectPr>
        </oleObject>
      </mc:Choice>
      <mc:Fallback>
        <oleObject progId="HPT.Document.1" shapeId="68610"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2">
    <tabColor rgb="FF92D050"/>
    <pageSetUpPr fitToPage="1"/>
  </sheetPr>
  <dimension ref="A1:AY108"/>
  <sheetViews>
    <sheetView zoomScale="90" zoomScaleNormal="90" workbookViewId="0">
      <selection activeCell="P10" sqref="P10:R10"/>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51" s="279" customFormat="1" ht="17.25">
      <c r="A1" s="274" t="s">
        <v>599</v>
      </c>
      <c r="B1" s="275"/>
      <c r="C1" s="276"/>
      <c r="D1" s="276"/>
      <c r="E1" s="276"/>
      <c r="F1" s="276"/>
      <c r="G1" s="277"/>
      <c r="H1" s="275"/>
      <c r="I1" s="277"/>
      <c r="J1" s="278"/>
      <c r="K1" s="278"/>
      <c r="L1" s="277"/>
      <c r="M1" s="277"/>
      <c r="N1" s="277"/>
      <c r="O1" s="277"/>
      <c r="P1" s="277"/>
      <c r="Q1" s="277"/>
      <c r="R1" s="277"/>
      <c r="S1" s="277"/>
      <c r="T1" s="277"/>
      <c r="U1" s="277"/>
      <c r="V1" s="277"/>
    </row>
    <row r="2" spans="1:51" s="279" customFormat="1" ht="17.25">
      <c r="A2" s="274" t="s">
        <v>600</v>
      </c>
      <c r="B2" s="275"/>
      <c r="C2" s="276"/>
      <c r="D2" s="276"/>
      <c r="E2" s="276"/>
      <c r="F2" s="276"/>
      <c r="G2" s="277"/>
      <c r="H2" s="275"/>
      <c r="I2" s="277"/>
      <c r="J2" s="278"/>
      <c r="K2" s="278"/>
      <c r="L2" s="277"/>
      <c r="M2" s="277"/>
      <c r="N2" s="277"/>
      <c r="O2" s="277"/>
      <c r="P2" s="277"/>
      <c r="Q2" s="277"/>
      <c r="R2" s="277"/>
      <c r="S2" s="277"/>
      <c r="T2" s="277"/>
      <c r="U2" s="277"/>
      <c r="V2" s="277"/>
    </row>
    <row r="3" spans="1:51" s="283" customFormat="1" ht="19.899999999999999" customHeight="1">
      <c r="A3" s="280" t="s">
        <v>603</v>
      </c>
      <c r="B3" s="280"/>
      <c r="C3" s="280"/>
      <c r="D3" s="280"/>
      <c r="E3" s="280"/>
      <c r="F3" s="280"/>
      <c r="G3" s="280"/>
      <c r="H3" s="280"/>
      <c r="I3" s="280"/>
      <c r="J3" s="280"/>
      <c r="K3" s="280"/>
      <c r="L3" s="280"/>
      <c r="M3" s="280"/>
      <c r="N3" s="280"/>
      <c r="O3" s="280"/>
      <c r="P3" s="280"/>
      <c r="Q3" s="280"/>
      <c r="R3" s="280"/>
      <c r="S3" s="280"/>
      <c r="T3" s="280"/>
      <c r="U3" s="280"/>
      <c r="V3" s="281"/>
      <c r="W3" s="282"/>
    </row>
    <row r="4" spans="1:51" s="283" customFormat="1" ht="19.899999999999999" customHeight="1">
      <c r="A4" s="1397" t="s">
        <v>200</v>
      </c>
      <c r="B4" s="284"/>
      <c r="C4" s="284"/>
      <c r="D4" s="284"/>
      <c r="E4" s="284"/>
      <c r="F4" s="284"/>
      <c r="G4" s="284"/>
      <c r="H4" s="284"/>
      <c r="I4" s="284"/>
      <c r="J4" s="284"/>
      <c r="K4" s="284"/>
      <c r="L4" s="285"/>
      <c r="M4" s="285"/>
      <c r="N4" s="285"/>
      <c r="O4" s="285"/>
      <c r="P4" s="285"/>
      <c r="Q4" s="285"/>
      <c r="R4" s="285"/>
      <c r="S4" s="285"/>
      <c r="T4" s="285"/>
      <c r="U4" s="285"/>
      <c r="V4" s="285"/>
    </row>
    <row r="5" spans="1:51" s="279" customFormat="1" ht="18.75" customHeight="1">
      <c r="A5" s="1398"/>
      <c r="B5" s="1396"/>
      <c r="C5" s="1396"/>
      <c r="D5" s="1396"/>
      <c r="E5" s="1396"/>
      <c r="F5" s="1396"/>
      <c r="G5" s="1396"/>
      <c r="H5" s="1396"/>
      <c r="I5" s="1396"/>
      <c r="J5" s="1396"/>
      <c r="K5" s="1396"/>
      <c r="L5" s="1396"/>
      <c r="M5" s="1396"/>
      <c r="N5" s="1396"/>
      <c r="O5" s="1396"/>
      <c r="P5" s="1396"/>
      <c r="Q5" s="1396"/>
      <c r="R5" s="1396"/>
      <c r="S5" s="1396"/>
      <c r="T5" s="1396"/>
      <c r="U5" s="1396"/>
      <c r="V5" s="1396"/>
      <c r="W5" s="212" t="s">
        <v>598</v>
      </c>
    </row>
    <row r="6" spans="1:51" ht="30" customHeight="1">
      <c r="A6" s="1398"/>
      <c r="B6" s="975" t="s">
        <v>181</v>
      </c>
      <c r="C6" s="976"/>
      <c r="D6" s="977"/>
      <c r="E6" s="978">
        <f>【入力用】チーム登録!D18</f>
        <v>0</v>
      </c>
      <c r="F6" s="979"/>
      <c r="G6" s="980"/>
      <c r="H6" s="981"/>
      <c r="I6" s="982"/>
      <c r="J6" s="983"/>
      <c r="K6" s="983"/>
      <c r="L6" s="983"/>
      <c r="M6" s="25"/>
      <c r="N6" s="25"/>
      <c r="O6" s="25"/>
      <c r="P6" s="25"/>
      <c r="Q6" s="25"/>
      <c r="R6" s="25"/>
      <c r="S6" s="25"/>
      <c r="T6" s="25"/>
      <c r="U6" s="25"/>
      <c r="V6" s="25"/>
      <c r="W6" s="63"/>
      <c r="AA6" s="65"/>
    </row>
    <row r="7" spans="1:51" s="65" customFormat="1" ht="15.75">
      <c r="A7" s="1398"/>
      <c r="B7" s="987" t="s">
        <v>83</v>
      </c>
      <c r="C7" s="988"/>
      <c r="D7" s="989"/>
      <c r="E7" s="990" t="str">
        <f>PHONETIC(【入力用】チーム登録!D15)</f>
        <v/>
      </c>
      <c r="F7" s="991"/>
      <c r="G7" s="991"/>
      <c r="H7" s="991"/>
      <c r="I7" s="991"/>
      <c r="J7" s="991"/>
      <c r="K7" s="991"/>
      <c r="L7" s="991"/>
      <c r="M7" s="991"/>
      <c r="N7" s="991"/>
      <c r="O7" s="992"/>
      <c r="P7" s="26"/>
      <c r="Q7" s="26"/>
      <c r="R7" s="26"/>
      <c r="S7" s="26"/>
      <c r="T7" s="26"/>
      <c r="U7" s="26"/>
      <c r="V7" s="26"/>
      <c r="W7" s="64"/>
    </row>
    <row r="8" spans="1:51" s="65" customFormat="1" ht="28.5" customHeight="1">
      <c r="A8" s="1398"/>
      <c r="B8" s="993" t="s">
        <v>84</v>
      </c>
      <c r="C8" s="994"/>
      <c r="D8" s="995"/>
      <c r="E8" s="996">
        <f>【入力用】チーム登録!D14</f>
        <v>0</v>
      </c>
      <c r="F8" s="997"/>
      <c r="G8" s="997"/>
      <c r="H8" s="997"/>
      <c r="I8" s="997"/>
      <c r="J8" s="997"/>
      <c r="K8" s="997"/>
      <c r="L8" s="997"/>
      <c r="M8" s="997"/>
      <c r="N8" s="997"/>
      <c r="O8" s="998"/>
      <c r="P8" s="26"/>
      <c r="Q8" s="26"/>
      <c r="R8" s="26"/>
      <c r="S8" s="26"/>
      <c r="T8" s="26"/>
      <c r="U8" s="26"/>
      <c r="V8" s="36"/>
      <c r="X8" s="62"/>
    </row>
    <row r="9" spans="1:51" s="65" customFormat="1" ht="25.15" customHeight="1">
      <c r="A9" s="1398"/>
      <c r="B9" s="930" t="s">
        <v>85</v>
      </c>
      <c r="C9" s="931"/>
      <c r="D9" s="932"/>
      <c r="E9" s="28"/>
      <c r="F9" s="1379">
        <f>IF(【入力用】個人登録!E9="","",【入力用】個人登録!E9)</f>
        <v>0</v>
      </c>
      <c r="G9" s="1379"/>
      <c r="H9" s="1379"/>
      <c r="I9" s="1192"/>
      <c r="J9" s="930" t="s">
        <v>189</v>
      </c>
      <c r="K9" s="931"/>
      <c r="L9" s="932"/>
      <c r="M9" s="1191" t="str">
        <f>IF(【入力用】個人登録!E15="","",【入力用】個人登録!E15)</f>
        <v/>
      </c>
      <c r="N9" s="1379"/>
      <c r="O9" s="1192"/>
      <c r="P9" s="1380" t="s">
        <v>187</v>
      </c>
      <c r="Q9" s="1381"/>
      <c r="R9" s="1382"/>
      <c r="S9" s="1380" t="s">
        <v>188</v>
      </c>
      <c r="T9" s="1381"/>
      <c r="U9" s="1382"/>
      <c r="V9" s="256" t="s">
        <v>158</v>
      </c>
      <c r="W9" s="21"/>
    </row>
    <row r="10" spans="1:51" s="65" customFormat="1" ht="25.15" customHeight="1">
      <c r="A10" s="1398"/>
      <c r="B10" s="935" t="s">
        <v>86</v>
      </c>
      <c r="C10" s="935"/>
      <c r="D10" s="935"/>
      <c r="E10" s="255">
        <v>30</v>
      </c>
      <c r="F10" s="1379" t="str">
        <f>IF(【入力用】個人登録!E10="","",【入力用】個人登録!E10)</f>
        <v/>
      </c>
      <c r="G10" s="1379"/>
      <c r="H10" s="1379"/>
      <c r="I10" s="1192"/>
      <c r="J10" s="930" t="s">
        <v>190</v>
      </c>
      <c r="K10" s="931"/>
      <c r="L10" s="932"/>
      <c r="M10" s="1191">
        <f>IF(【入力用】個人登録!E16="","",【入力用】個人登録!E16)</f>
        <v>0</v>
      </c>
      <c r="N10" s="1379"/>
      <c r="O10" s="1192"/>
      <c r="P10" s="1203"/>
      <c r="Q10" s="1203"/>
      <c r="R10" s="1203"/>
      <c r="S10" s="1203"/>
      <c r="T10" s="1203"/>
      <c r="U10" s="1203"/>
      <c r="V10" s="454" t="str">
        <f>IFERROR(VLOOKUP(P10,【入力用】個人登録!$E$29:$P$131,12,FALSE),"")</f>
        <v/>
      </c>
      <c r="W10" s="212" t="s">
        <v>762</v>
      </c>
    </row>
    <row r="11" spans="1:51" s="65" customFormat="1" ht="25.15" customHeight="1">
      <c r="A11" s="1398"/>
      <c r="B11" s="935" t="s">
        <v>87</v>
      </c>
      <c r="C11" s="935"/>
      <c r="D11" s="935"/>
      <c r="E11" s="255">
        <v>31</v>
      </c>
      <c r="F11" s="1379" t="str">
        <f>IF(【入力用】個人登録!E11="","",【入力用】個人登録!E11)</f>
        <v/>
      </c>
      <c r="G11" s="1379"/>
      <c r="H11" s="1379"/>
      <c r="I11" s="1192"/>
      <c r="J11" s="1000" t="s">
        <v>191</v>
      </c>
      <c r="K11" s="1001"/>
      <c r="L11" s="1002"/>
      <c r="M11" s="1191" t="str">
        <f>IF(【入力用】個人登録!O16="","",【入力用】個人登録!O16)</f>
        <v/>
      </c>
      <c r="N11" s="1379"/>
      <c r="O11" s="1192"/>
      <c r="P11" s="1203"/>
      <c r="Q11" s="1203"/>
      <c r="R11" s="1203"/>
      <c r="S11" s="1203"/>
      <c r="T11" s="1203"/>
      <c r="U11" s="1203"/>
      <c r="V11" s="454" t="str">
        <f>IFERROR(VLOOKUP(P11,【入力用】個人登録!$E$29:$P$131,12,FALSE),"")</f>
        <v/>
      </c>
      <c r="W11" s="21" t="s">
        <v>602</v>
      </c>
    </row>
    <row r="12" spans="1:51" s="65" customFormat="1" ht="25.15" customHeight="1">
      <c r="A12" s="1398"/>
      <c r="B12" s="935" t="s">
        <v>87</v>
      </c>
      <c r="C12" s="935"/>
      <c r="D12" s="935"/>
      <c r="E12" s="255">
        <v>32</v>
      </c>
      <c r="F12" s="1379" t="str">
        <f>IF(【入力用】個人登録!E12="","",【入力用】個人登録!E12)</f>
        <v/>
      </c>
      <c r="G12" s="1379"/>
      <c r="H12" s="1379"/>
      <c r="I12" s="1192"/>
      <c r="J12" s="930" t="s">
        <v>192</v>
      </c>
      <c r="K12" s="931"/>
      <c r="L12" s="932"/>
      <c r="M12" s="1191" t="str">
        <f>IF(【入力用】個人登録!E13="","",【入力用】個人登録!E13)</f>
        <v/>
      </c>
      <c r="N12" s="1379"/>
      <c r="O12" s="1192"/>
      <c r="P12" s="1203"/>
      <c r="Q12" s="1203"/>
      <c r="R12" s="1203"/>
      <c r="S12" s="1203"/>
      <c r="T12" s="1203"/>
      <c r="U12" s="1203"/>
      <c r="V12" s="454" t="str">
        <f>IFERROR(VLOOKUP(P12,【入力用】個人登録!$E$29:$P$131,12,FALSE),"")</f>
        <v/>
      </c>
      <c r="W12" s="21" t="s">
        <v>740</v>
      </c>
    </row>
    <row r="13" spans="1:51" s="65" customFormat="1" ht="8.25" customHeight="1">
      <c r="A13" s="1398"/>
      <c r="B13" s="29"/>
      <c r="C13" s="29"/>
      <c r="D13" s="29"/>
      <c r="E13" s="26"/>
      <c r="F13" s="26"/>
      <c r="G13" s="26"/>
      <c r="H13" s="26"/>
      <c r="I13" s="26"/>
      <c r="J13" s="26"/>
      <c r="K13" s="26"/>
      <c r="L13" s="26"/>
      <c r="M13" s="26"/>
      <c r="N13" s="26"/>
      <c r="O13" s="26"/>
      <c r="P13" s="26"/>
      <c r="Q13" s="26"/>
      <c r="R13" s="26"/>
      <c r="S13" s="26"/>
      <c r="T13" s="26"/>
      <c r="U13" s="26"/>
      <c r="V13" s="26"/>
      <c r="W13" s="64"/>
    </row>
    <row r="14" spans="1:51" s="65" customFormat="1" ht="12" customHeight="1">
      <c r="A14" s="1398"/>
      <c r="B14" s="26" t="s">
        <v>193</v>
      </c>
      <c r="C14" s="26"/>
      <c r="D14" s="26"/>
      <c r="E14" s="26"/>
      <c r="F14" s="26"/>
      <c r="G14" s="26"/>
      <c r="H14" s="26"/>
      <c r="I14" s="26"/>
      <c r="J14" s="26"/>
      <c r="K14" s="26"/>
      <c r="L14" s="26"/>
      <c r="M14" s="26"/>
      <c r="N14" s="26"/>
      <c r="O14" s="26"/>
      <c r="P14" s="26"/>
      <c r="Q14" s="26"/>
      <c r="R14" s="26"/>
      <c r="S14" s="26"/>
      <c r="T14" s="26"/>
      <c r="U14" s="26"/>
      <c r="V14" s="26"/>
      <c r="W14" s="64"/>
      <c r="AO14" s="272" t="s">
        <v>846</v>
      </c>
      <c r="AP14" s="197"/>
      <c r="AQ14" s="197"/>
      <c r="AR14" s="197"/>
      <c r="AS14" s="197"/>
      <c r="AT14" s="197"/>
      <c r="AU14" s="197"/>
      <c r="AV14" s="197"/>
      <c r="AW14" s="197"/>
      <c r="AX14" s="197"/>
      <c r="AY14" s="198"/>
    </row>
    <row r="15" spans="1:51" s="65" customFormat="1" ht="25.15" customHeight="1">
      <c r="A15" s="448" t="s">
        <v>185</v>
      </c>
      <c r="B15" s="49" t="s">
        <v>183</v>
      </c>
      <c r="C15" s="987" t="s">
        <v>89</v>
      </c>
      <c r="D15" s="989"/>
      <c r="E15" s="1383" t="s">
        <v>90</v>
      </c>
      <c r="F15" s="1383"/>
      <c r="G15" s="1384" t="s">
        <v>91</v>
      </c>
      <c r="H15" s="1384"/>
      <c r="I15" s="1383" t="s">
        <v>92</v>
      </c>
      <c r="J15" s="1383"/>
      <c r="K15" s="1383"/>
      <c r="L15" s="1383" t="s">
        <v>83</v>
      </c>
      <c r="M15" s="1383"/>
      <c r="N15" s="1383"/>
      <c r="O15" s="1383" t="s">
        <v>93</v>
      </c>
      <c r="P15" s="1383"/>
      <c r="Q15" s="1383"/>
      <c r="R15" s="49" t="s">
        <v>94</v>
      </c>
      <c r="S15" s="1383" t="s">
        <v>95</v>
      </c>
      <c r="T15" s="1383"/>
      <c r="U15" s="1383"/>
      <c r="V15" s="1383"/>
      <c r="W15" s="64"/>
      <c r="AF15" s="71"/>
      <c r="AO15" s="272" t="s">
        <v>847</v>
      </c>
      <c r="AP15" s="197"/>
      <c r="AQ15" s="197"/>
      <c r="AR15" s="197"/>
      <c r="AS15" s="197"/>
      <c r="AT15" s="197"/>
      <c r="AU15" s="197"/>
      <c r="AV15" s="197"/>
      <c r="AW15" s="197"/>
      <c r="AX15" s="197"/>
      <c r="AY15" s="198"/>
    </row>
    <row r="16" spans="1:51" s="65" customFormat="1" ht="25.15" customHeight="1">
      <c r="A16" s="449" t="s">
        <v>747</v>
      </c>
      <c r="B16" s="450"/>
      <c r="C16" s="1387" t="str">
        <f>IF(ISERROR(VLOOKUP(A16,【入力用】個人登録!$A$21:$P$50,2,FALSE)),"",VLOOKUP(A16,【入力用】個人登録!$A$21:$P$50,2,FALSE)) &amp; IF(ISERROR(VLOOKUP(A16,【入力用】個人登録!$A$59:$P$127,2,FALSE)),"",VLOOKUP(A16,【入力用】個人登録!$A$59:$P$127,2,FALSE))</f>
        <v>1</v>
      </c>
      <c r="D16" s="1388"/>
      <c r="E16" s="1389" t="str">
        <f>IF(ISERROR(VLOOKUP(A16,【入力用】個人登録!$A$21:$P$50,13,FALSE)),"",VLOOKUP(A16,【入力用】個人登録!$A$21:$P$50,13,FALSE)) &amp; IF(ISERROR(VLOOKUP(A16,【入力用】個人登録!$A$59:$P$127,13,FALSE)),"",VLOOKUP(A16,【入力用】個人登録!$A$59:$P$127,13,FALSE))</f>
        <v/>
      </c>
      <c r="F16" s="1390"/>
      <c r="G16" s="1389" t="str">
        <f>IF(ISERROR(VLOOKUP(A16,【入力用】個人登録!$A$21:$P$50,15,FALSE)),"",VLOOKUP(A16,【入力用】個人登録!$A$21:$P$50,15,FALSE)) &amp; IF(ISERROR(VLOOKUP(A16,【入力用】個人登録!$A$59:$P$127,15,FALSE)),"",VLOOKUP(A16,【入力用】個人登録!$A$59:$P$127,15,FALSE))</f>
        <v/>
      </c>
      <c r="H16" s="1390"/>
      <c r="I16" s="1389" t="str">
        <f>IF(ISERROR(VLOOKUP(A16,【入力用】個人登録!$A$21:$P$50,5,FALSE)),"",VLOOKUP(A16,【入力用】個人登録!$A$21:$P$50,5,FALSE)) &amp; IF(ISERROR(VLOOKUP(A16,【入力用】個人登録!$A$59:$P$127,5,FALSE)),"",VLOOKUP(A16,【入力用】個人登録!$A$59:$P$127,5,FALSE))</f>
        <v/>
      </c>
      <c r="J16" s="1390"/>
      <c r="K16" s="1390"/>
      <c r="L16" s="1391" t="str">
        <f>IF(ISERROR(VLOOKUP(A16,【入力用】個人登録!$A$21:$P$50,6,FALSE)),"",VLOOKUP(A16,【入力用】個人登録!$A$21:$P$50,6,FALSE)) &amp; IF(ISERROR(VLOOKUP(A16,【入力用】個人登録!$A$59:$P$127,6,FALSE)),"",VLOOKUP(A16,【入力用】個人登録!$A$59:$P$127,6,FALSE))</f>
        <v/>
      </c>
      <c r="M16" s="1392"/>
      <c r="N16" s="1392"/>
      <c r="O16" s="1393" t="str">
        <f>IF(ISERROR(VLOOKUP(A16,【入力用】個人登録!$A$21:$P$50,8,FALSE)),"",VLOOKUP(A16,【入力用】個人登録!$A$21:$P$50,8,FALSE)) &amp; IF(ISERROR(VLOOKUP(A16,【入力用】個人登録!$A$59:$P$127,8,FALSE)),"",VLOOKUP(A16,【入力用】個人登録!$A$59:$P$127,8,FALSE))</f>
        <v/>
      </c>
      <c r="P16" s="1394"/>
      <c r="Q16" s="1394"/>
      <c r="R16" s="259" t="str">
        <f>IF(ISERROR(VLOOKUP(A16,【入力用】個人登録!$A$21:$P$50,3,FALSE)),"",VLOOKUP(A16,【入力用】個人登録!$A$21:$P$50,3,FALSE)) &amp; IF(ISERROR(VLOOKUP(A16,【入力用】個人登録!$A$59:$P$127,3,FALSE)),"",VLOOKUP(A16,【入力用】個人登録!$A$59:$P$127,3,FALSE))</f>
        <v/>
      </c>
      <c r="S16" s="1385"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T16" s="1386"/>
      <c r="U16" s="1386"/>
      <c r="V16" s="1386"/>
      <c r="W16" s="212" t="s">
        <v>511</v>
      </c>
      <c r="AF16" s="67"/>
      <c r="AO16" s="272" t="s">
        <v>848</v>
      </c>
      <c r="AP16" s="197"/>
      <c r="AQ16" s="197"/>
      <c r="AR16" s="197"/>
      <c r="AS16" s="197"/>
      <c r="AT16" s="197"/>
      <c r="AU16" s="197"/>
      <c r="AV16" s="197"/>
      <c r="AW16" s="197"/>
      <c r="AX16" s="197"/>
      <c r="AY16" s="198"/>
    </row>
    <row r="17" spans="1:51" s="65" customFormat="1" ht="25.15" customHeight="1">
      <c r="A17" s="449" t="s">
        <v>748</v>
      </c>
      <c r="B17" s="450"/>
      <c r="C17" s="1387" t="str">
        <f>IF(ISERROR(VLOOKUP(A17,【入力用】個人登録!$A$21:$P$50,2,FALSE)),"",VLOOKUP(A17,【入力用】個人登録!$A$21:$P$50,2,FALSE)) &amp; IF(ISERROR(VLOOKUP(A17,【入力用】個人登録!$A$59:$P$127,2,FALSE)),"",VLOOKUP(A17,【入力用】個人登録!$A$59:$P$127,2,FALSE))</f>
        <v/>
      </c>
      <c r="D17" s="1388"/>
      <c r="E17" s="1389" t="str">
        <f>IF(ISERROR(VLOOKUP(A17,【入力用】個人登録!$A$21:$P$50,13,FALSE)),"",VLOOKUP(A17,【入力用】個人登録!$A$21:$P$50,13,FALSE)) &amp; IF(ISERROR(VLOOKUP(A17,【入力用】個人登録!$A$59:$P$127,13,FALSE)),"",VLOOKUP(A17,【入力用】個人登録!$A$59:$P$127,13,FALSE))</f>
        <v/>
      </c>
      <c r="F17" s="1390"/>
      <c r="G17" s="1389" t="str">
        <f>IF(ISERROR(VLOOKUP(A17,【入力用】個人登録!$A$21:$P$50,15,FALSE)),"",VLOOKUP(A17,【入力用】個人登録!$A$21:$P$50,15,FALSE)) &amp; IF(ISERROR(VLOOKUP(A17,【入力用】個人登録!$A$59:$P$127,15,FALSE)),"",VLOOKUP(A17,【入力用】個人登録!$A$59:$P$127,15,FALSE))</f>
        <v/>
      </c>
      <c r="H17" s="1390"/>
      <c r="I17" s="1389" t="str">
        <f>IF(ISERROR(VLOOKUP(A17,【入力用】個人登録!$A$21:$P$50,5,FALSE)),"",VLOOKUP(A17,【入力用】個人登録!$A$21:$P$50,5,FALSE)) &amp; IF(ISERROR(VLOOKUP(A17,【入力用】個人登録!$A$59:$P$127,5,FALSE)),"",VLOOKUP(A17,【入力用】個人登録!$A$59:$P$127,5,FALSE))</f>
        <v/>
      </c>
      <c r="J17" s="1390"/>
      <c r="K17" s="1390"/>
      <c r="L17" s="1391" t="str">
        <f>IF(ISERROR(VLOOKUP(A17,【入力用】個人登録!$A$21:$P$50,6,FALSE)),"",VLOOKUP(A17,【入力用】個人登録!$A$21:$P$50,6,FALSE)) &amp; IF(ISERROR(VLOOKUP(A17,【入力用】個人登録!$A$59:$P$127,6,FALSE)),"",VLOOKUP(A17,【入力用】個人登録!$A$59:$P$127,6,FALSE))</f>
        <v/>
      </c>
      <c r="M17" s="1392"/>
      <c r="N17" s="1392"/>
      <c r="O17" s="1393" t="str">
        <f>IF(ISERROR(VLOOKUP(A17,【入力用】個人登録!$A$21:$P$50,8,FALSE)),"",VLOOKUP(A17,【入力用】個人登録!$A$21:$P$50,8,FALSE)) &amp; IF(ISERROR(VLOOKUP(A17,【入力用】個人登録!$A$59:$P$127,8,FALSE)),"",VLOOKUP(A17,【入力用】個人登録!$A$59:$P$127,8,FALSE))</f>
        <v/>
      </c>
      <c r="P17" s="1394"/>
      <c r="Q17" s="1394"/>
      <c r="R17" s="259" t="str">
        <f>IF(ISERROR(VLOOKUP(A17,【入力用】個人登録!$A$21:$P$50,3,FALSE)),"",VLOOKUP(A17,【入力用】個人登録!$A$21:$P$50,3,FALSE)) &amp; IF(ISERROR(VLOOKUP(A17,【入力用】個人登録!$A$59:$P$127,3,FALSE)),"",VLOOKUP(A17,【入力用】個人登録!$A$59:$P$127,3,FALSE))</f>
        <v/>
      </c>
      <c r="S17" s="1385"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T17" s="1386"/>
      <c r="U17" s="1386"/>
      <c r="V17" s="1386"/>
      <c r="W17" s="21" t="s">
        <v>300</v>
      </c>
      <c r="AF17" s="67"/>
      <c r="AO17" s="272" t="s">
        <v>849</v>
      </c>
      <c r="AP17" s="272"/>
      <c r="AQ17" s="197"/>
      <c r="AR17" s="197"/>
      <c r="AS17" s="197"/>
      <c r="AT17" s="197"/>
      <c r="AU17" s="197"/>
      <c r="AV17" s="197"/>
      <c r="AW17" s="197"/>
      <c r="AX17" s="197"/>
      <c r="AY17" s="198"/>
    </row>
    <row r="18" spans="1:51" s="65" customFormat="1" ht="25.15" customHeight="1">
      <c r="A18" s="449"/>
      <c r="B18" s="450"/>
      <c r="C18" s="1387" t="str">
        <f>IF(ISERROR(VLOOKUP(A18,【入力用】個人登録!$A$21:$P$50,2,FALSE)),"",VLOOKUP(A18,【入力用】個人登録!$A$21:$P$50,2,FALSE)) &amp; IF(ISERROR(VLOOKUP(A18,【入力用】個人登録!$A$59:$P$127,2,FALSE)),"",VLOOKUP(A18,【入力用】個人登録!$A$59:$P$127,2,FALSE))</f>
        <v/>
      </c>
      <c r="D18" s="1388"/>
      <c r="E18" s="1389" t="str">
        <f>IF(ISERROR(VLOOKUP(A18,【入力用】個人登録!$A$21:$P$50,13,FALSE)),"",VLOOKUP(A18,【入力用】個人登録!$A$21:$P$50,13,FALSE)) &amp; IF(ISERROR(VLOOKUP(A18,【入力用】個人登録!$A$59:$P$127,13,FALSE)),"",VLOOKUP(A18,【入力用】個人登録!$A$59:$P$127,13,FALSE))</f>
        <v/>
      </c>
      <c r="F18" s="1390"/>
      <c r="G18" s="1389" t="str">
        <f>IF(ISERROR(VLOOKUP(A18,【入力用】個人登録!$A$21:$P$50,15,FALSE)),"",VLOOKUP(A18,【入力用】個人登録!$A$21:$P$50,15,FALSE)) &amp; IF(ISERROR(VLOOKUP(A18,【入力用】個人登録!$A$59:$P$127,15,FALSE)),"",VLOOKUP(A18,【入力用】個人登録!$A$59:$P$127,15,FALSE))</f>
        <v/>
      </c>
      <c r="H18" s="1390"/>
      <c r="I18" s="1389" t="str">
        <f>IF(ISERROR(VLOOKUP(A18,【入力用】個人登録!$A$21:$P$50,5,FALSE)),"",VLOOKUP(A18,【入力用】個人登録!$A$21:$P$50,5,FALSE)) &amp; IF(ISERROR(VLOOKUP(A18,【入力用】個人登録!$A$59:$P$127,5,FALSE)),"",VLOOKUP(A18,【入力用】個人登録!$A$59:$P$127,5,FALSE))</f>
        <v/>
      </c>
      <c r="J18" s="1390"/>
      <c r="K18" s="1390"/>
      <c r="L18" s="1391" t="str">
        <f>IF(ISERROR(VLOOKUP(A18,【入力用】個人登録!$A$21:$P$50,6,FALSE)),"",VLOOKUP(A18,【入力用】個人登録!$A$21:$P$50,6,FALSE)) &amp; IF(ISERROR(VLOOKUP(A18,【入力用】個人登録!$A$59:$P$127,6,FALSE)),"",VLOOKUP(A18,【入力用】個人登録!$A$59:$P$127,6,FALSE))</f>
        <v/>
      </c>
      <c r="M18" s="1392"/>
      <c r="N18" s="1392"/>
      <c r="O18" s="1393" t="str">
        <f>IF(ISERROR(VLOOKUP(A18,【入力用】個人登録!$A$21:$P$50,8,FALSE)),"",VLOOKUP(A18,【入力用】個人登録!$A$21:$P$50,8,FALSE)) &amp; IF(ISERROR(VLOOKUP(A18,【入力用】個人登録!$A$59:$P$127,8,FALSE)),"",VLOOKUP(A18,【入力用】個人登録!$A$59:$P$127,8,FALSE))</f>
        <v/>
      </c>
      <c r="P18" s="1394"/>
      <c r="Q18" s="1394"/>
      <c r="R18" s="259" t="str">
        <f>IF(ISERROR(VLOOKUP(A18,【入力用】個人登録!$A$21:$P$50,3,FALSE)),"",VLOOKUP(A18,【入力用】個人登録!$A$21:$P$50,3,FALSE)) &amp; IF(ISERROR(VLOOKUP(A18,【入力用】個人登録!$A$59:$P$127,3,FALSE)),"",VLOOKUP(A18,【入力用】個人登録!$A$59:$P$127,3,FALSE))</f>
        <v/>
      </c>
      <c r="S18" s="1385"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T18" s="1386"/>
      <c r="U18" s="1386"/>
      <c r="V18" s="1386"/>
      <c r="W18" s="64"/>
      <c r="AF18" s="67"/>
      <c r="AO18" s="286"/>
      <c r="AP18" s="197"/>
      <c r="AQ18" s="197"/>
      <c r="AR18" s="197"/>
      <c r="AS18" s="197"/>
      <c r="AT18" s="197"/>
      <c r="AU18" s="197"/>
      <c r="AV18" s="197"/>
      <c r="AW18" s="197"/>
      <c r="AX18" s="197"/>
      <c r="AY18" s="198"/>
    </row>
    <row r="19" spans="1:51" s="65" customFormat="1" ht="25.15" customHeight="1">
      <c r="A19" s="449"/>
      <c r="B19" s="450"/>
      <c r="C19" s="1387" t="str">
        <f>IF(ISERROR(VLOOKUP(A19,【入力用】個人登録!$A$21:$P$50,2,FALSE)),"",VLOOKUP(A19,【入力用】個人登録!$A$21:$P$50,2,FALSE)) &amp; IF(ISERROR(VLOOKUP(A19,【入力用】個人登録!$A$59:$P$127,2,FALSE)),"",VLOOKUP(A19,【入力用】個人登録!$A$59:$P$127,2,FALSE))</f>
        <v/>
      </c>
      <c r="D19" s="1388"/>
      <c r="E19" s="1389" t="str">
        <f>IF(ISERROR(VLOOKUP(A19,【入力用】個人登録!$A$21:$P$50,13,FALSE)),"",VLOOKUP(A19,【入力用】個人登録!$A$21:$P$50,13,FALSE)) &amp; IF(ISERROR(VLOOKUP(A19,【入力用】個人登録!$A$59:$P$127,13,FALSE)),"",VLOOKUP(A19,【入力用】個人登録!$A$59:$P$127,13,FALSE))</f>
        <v/>
      </c>
      <c r="F19" s="1390"/>
      <c r="G19" s="1389" t="str">
        <f>IF(ISERROR(VLOOKUP(A19,【入力用】個人登録!$A$21:$P$50,15,FALSE)),"",VLOOKUP(A19,【入力用】個人登録!$A$21:$P$50,15,FALSE)) &amp; IF(ISERROR(VLOOKUP(A19,【入力用】個人登録!$A$59:$P$127,15,FALSE)),"",VLOOKUP(A19,【入力用】個人登録!$A$59:$P$127,15,FALSE))</f>
        <v/>
      </c>
      <c r="H19" s="1390"/>
      <c r="I19" s="1389" t="str">
        <f>IF(ISERROR(VLOOKUP(A19,【入力用】個人登録!$A$21:$P$50,5,FALSE)),"",VLOOKUP(A19,【入力用】個人登録!$A$21:$P$50,5,FALSE)) &amp; IF(ISERROR(VLOOKUP(A19,【入力用】個人登録!$A$59:$P$127,5,FALSE)),"",VLOOKUP(A19,【入力用】個人登録!$A$59:$P$127,5,FALSE))</f>
        <v/>
      </c>
      <c r="J19" s="1390"/>
      <c r="K19" s="1390"/>
      <c r="L19" s="1391" t="str">
        <f>IF(ISERROR(VLOOKUP(A19,【入力用】個人登録!$A$21:$P$50,6,FALSE)),"",VLOOKUP(A19,【入力用】個人登録!$A$21:$P$50,6,FALSE)) &amp; IF(ISERROR(VLOOKUP(A19,【入力用】個人登録!$A$59:$P$127,6,FALSE)),"",VLOOKUP(A19,【入力用】個人登録!$A$59:$P$127,6,FALSE))</f>
        <v/>
      </c>
      <c r="M19" s="1392"/>
      <c r="N19" s="1392"/>
      <c r="O19" s="1393" t="str">
        <f>IF(ISERROR(VLOOKUP(A19,【入力用】個人登録!$A$21:$P$50,8,FALSE)),"",VLOOKUP(A19,【入力用】個人登録!$A$21:$P$50,8,FALSE)) &amp; IF(ISERROR(VLOOKUP(A19,【入力用】個人登録!$A$59:$P$127,8,FALSE)),"",VLOOKUP(A19,【入力用】個人登録!$A$59:$P$127,8,FALSE))</f>
        <v/>
      </c>
      <c r="P19" s="1394"/>
      <c r="Q19" s="1394"/>
      <c r="R19" s="259" t="str">
        <f>IF(ISERROR(VLOOKUP(A19,【入力用】個人登録!$A$21:$P$50,3,FALSE)),"",VLOOKUP(A19,【入力用】個人登録!$A$21:$P$50,3,FALSE)) &amp; IF(ISERROR(VLOOKUP(A19,【入力用】個人登録!$A$59:$P$127,3,FALSE)),"",VLOOKUP(A19,【入力用】個人登録!$A$59:$P$127,3,FALSE))</f>
        <v/>
      </c>
      <c r="S19" s="1385"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T19" s="1386"/>
      <c r="U19" s="1386"/>
      <c r="V19" s="1386"/>
      <c r="W19" s="64"/>
      <c r="AF19" s="67"/>
      <c r="AO19" s="68"/>
    </row>
    <row r="20" spans="1:51" s="65" customFormat="1" ht="25.15" customHeight="1">
      <c r="A20" s="449"/>
      <c r="B20" s="450"/>
      <c r="C20" s="1387" t="str">
        <f>IF(ISERROR(VLOOKUP(A20,【入力用】個人登録!$A$21:$P$50,2,FALSE)),"",VLOOKUP(A20,【入力用】個人登録!$A$21:$P$50,2,FALSE)) &amp; IF(ISERROR(VLOOKUP(A20,【入力用】個人登録!$A$59:$P$127,2,FALSE)),"",VLOOKUP(A20,【入力用】個人登録!$A$59:$P$127,2,FALSE))</f>
        <v/>
      </c>
      <c r="D20" s="1388"/>
      <c r="E20" s="1389" t="str">
        <f>IF(ISERROR(VLOOKUP(A20,【入力用】個人登録!$A$21:$P$50,13,FALSE)),"",VLOOKUP(A20,【入力用】個人登録!$A$21:$P$50,13,FALSE)) &amp; IF(ISERROR(VLOOKUP(A20,【入力用】個人登録!$A$59:$P$127,13,FALSE)),"",VLOOKUP(A20,【入力用】個人登録!$A$59:$P$127,13,FALSE))</f>
        <v/>
      </c>
      <c r="F20" s="1390"/>
      <c r="G20" s="1389" t="str">
        <f>IF(ISERROR(VLOOKUP(A20,【入力用】個人登録!$A$21:$P$50,15,FALSE)),"",VLOOKUP(A20,【入力用】個人登録!$A$21:$P$50,15,FALSE)) &amp; IF(ISERROR(VLOOKUP(A20,【入力用】個人登録!$A$59:$P$127,15,FALSE)),"",VLOOKUP(A20,【入力用】個人登録!$A$59:$P$127,15,FALSE))</f>
        <v/>
      </c>
      <c r="H20" s="1390"/>
      <c r="I20" s="1389" t="str">
        <f>IF(ISERROR(VLOOKUP(A20,【入力用】個人登録!$A$21:$P$50,5,FALSE)),"",VLOOKUP(A20,【入力用】個人登録!$A$21:$P$50,5,FALSE)) &amp; IF(ISERROR(VLOOKUP(A20,【入力用】個人登録!$A$59:$P$127,5,FALSE)),"",VLOOKUP(A20,【入力用】個人登録!$A$59:$P$127,5,FALSE))</f>
        <v/>
      </c>
      <c r="J20" s="1390"/>
      <c r="K20" s="1390"/>
      <c r="L20" s="1391" t="str">
        <f>IF(ISERROR(VLOOKUP(A20,【入力用】個人登録!$A$21:$P$50,6,FALSE)),"",VLOOKUP(A20,【入力用】個人登録!$A$21:$P$50,6,FALSE)) &amp; IF(ISERROR(VLOOKUP(A20,【入力用】個人登録!$A$59:$P$127,6,FALSE)),"",VLOOKUP(A20,【入力用】個人登録!$A$59:$P$127,6,FALSE))</f>
        <v/>
      </c>
      <c r="M20" s="1392"/>
      <c r="N20" s="1392"/>
      <c r="O20" s="1393" t="str">
        <f>IF(ISERROR(VLOOKUP(A20,【入力用】個人登録!$A$21:$P$50,8,FALSE)),"",VLOOKUP(A20,【入力用】個人登録!$A$21:$P$50,8,FALSE)) &amp; IF(ISERROR(VLOOKUP(A20,【入力用】個人登録!$A$59:$P$127,8,FALSE)),"",VLOOKUP(A20,【入力用】個人登録!$A$59:$P$127,8,FALSE))</f>
        <v/>
      </c>
      <c r="P20" s="1394"/>
      <c r="Q20" s="1394"/>
      <c r="R20" s="259" t="str">
        <f>IF(ISERROR(VLOOKUP(A20,【入力用】個人登録!$A$21:$P$50,3,FALSE)),"",VLOOKUP(A20,【入力用】個人登録!$A$21:$P$50,3,FALSE)) &amp; IF(ISERROR(VLOOKUP(A20,【入力用】個人登録!$A$59:$P$127,3,FALSE)),"",VLOOKUP(A20,【入力用】個人登録!$A$59:$P$127,3,FALSE))</f>
        <v/>
      </c>
      <c r="S20" s="1385"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T20" s="1386"/>
      <c r="U20" s="1386"/>
      <c r="V20" s="1386"/>
      <c r="W20" s="64"/>
      <c r="AF20" s="67"/>
      <c r="AO20" s="68" t="s">
        <v>331</v>
      </c>
    </row>
    <row r="21" spans="1:51" s="65" customFormat="1" ht="25.15" customHeight="1">
      <c r="A21" s="449"/>
      <c r="B21" s="450"/>
      <c r="C21" s="1387" t="str">
        <f>IF(ISERROR(VLOOKUP(A21,【入力用】個人登録!$A$21:$P$50,2,FALSE)),"",VLOOKUP(A21,【入力用】個人登録!$A$21:$P$50,2,FALSE)) &amp; IF(ISERROR(VLOOKUP(A21,【入力用】個人登録!$A$59:$P$127,2,FALSE)),"",VLOOKUP(A21,【入力用】個人登録!$A$59:$P$127,2,FALSE))</f>
        <v/>
      </c>
      <c r="D21" s="1388"/>
      <c r="E21" s="1389" t="str">
        <f>IF(ISERROR(VLOOKUP(A21,【入力用】個人登録!$A$21:$P$50,13,FALSE)),"",VLOOKUP(A21,【入力用】個人登録!$A$21:$P$50,13,FALSE)) &amp; IF(ISERROR(VLOOKUP(A21,【入力用】個人登録!$A$59:$P$127,13,FALSE)),"",VLOOKUP(A21,【入力用】個人登録!$A$59:$P$127,13,FALSE))</f>
        <v/>
      </c>
      <c r="F21" s="1390"/>
      <c r="G21" s="1389" t="str">
        <f>IF(ISERROR(VLOOKUP(A21,【入力用】個人登録!$A$21:$P$50,15,FALSE)),"",VLOOKUP(A21,【入力用】個人登録!$A$21:$P$50,15,FALSE)) &amp; IF(ISERROR(VLOOKUP(A21,【入力用】個人登録!$A$59:$P$127,15,FALSE)),"",VLOOKUP(A21,【入力用】個人登録!$A$59:$P$127,15,FALSE))</f>
        <v/>
      </c>
      <c r="H21" s="1390"/>
      <c r="I21" s="1389" t="str">
        <f>IF(ISERROR(VLOOKUP(A21,【入力用】個人登録!$A$21:$P$50,5,FALSE)),"",VLOOKUP(A21,【入力用】個人登録!$A$21:$P$50,5,FALSE)) &amp; IF(ISERROR(VLOOKUP(A21,【入力用】個人登録!$A$59:$P$127,5,FALSE)),"",VLOOKUP(A21,【入力用】個人登録!$A$59:$P$127,5,FALSE))</f>
        <v/>
      </c>
      <c r="J21" s="1390"/>
      <c r="K21" s="1390"/>
      <c r="L21" s="1391" t="str">
        <f>IF(ISERROR(VLOOKUP(A21,【入力用】個人登録!$A$21:$P$50,6,FALSE)),"",VLOOKUP(A21,【入力用】個人登録!$A$21:$P$50,6,FALSE)) &amp; IF(ISERROR(VLOOKUP(A21,【入力用】個人登録!$A$59:$P$127,6,FALSE)),"",VLOOKUP(A21,【入力用】個人登録!$A$59:$P$127,6,FALSE))</f>
        <v/>
      </c>
      <c r="M21" s="1392"/>
      <c r="N21" s="1392"/>
      <c r="O21" s="1393" t="str">
        <f>IF(ISERROR(VLOOKUP(A21,【入力用】個人登録!$A$21:$P$50,8,FALSE)),"",VLOOKUP(A21,【入力用】個人登録!$A$21:$P$50,8,FALSE)) &amp; IF(ISERROR(VLOOKUP(A21,【入力用】個人登録!$A$59:$P$127,8,FALSE)),"",VLOOKUP(A21,【入力用】個人登録!$A$59:$P$127,8,FALSE))</f>
        <v/>
      </c>
      <c r="P21" s="1394"/>
      <c r="Q21" s="1394"/>
      <c r="R21" s="259" t="str">
        <f>IF(ISERROR(VLOOKUP(A21,【入力用】個人登録!$A$21:$P$50,3,FALSE)),"",VLOOKUP(A21,【入力用】個人登録!$A$21:$P$50,3,FALSE)) &amp; IF(ISERROR(VLOOKUP(A21,【入力用】個人登録!$A$59:$P$127,3,FALSE)),"",VLOOKUP(A21,【入力用】個人登録!$A$59:$P$127,3,FALSE))</f>
        <v/>
      </c>
      <c r="S21" s="1385"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T21" s="1386"/>
      <c r="U21" s="1386"/>
      <c r="V21" s="1386"/>
      <c r="W21" s="64"/>
      <c r="AF21" s="67"/>
      <c r="AO21" s="68" t="s">
        <v>332</v>
      </c>
    </row>
    <row r="22" spans="1:51" s="65" customFormat="1" ht="25.15" customHeight="1">
      <c r="A22" s="449"/>
      <c r="B22" s="450"/>
      <c r="C22" s="1387" t="str">
        <f>IF(ISERROR(VLOOKUP(A22,【入力用】個人登録!$A$21:$P$50,2,FALSE)),"",VLOOKUP(A22,【入力用】個人登録!$A$21:$P$50,2,FALSE)) &amp; IF(ISERROR(VLOOKUP(A22,【入力用】個人登録!$A$59:$P$127,2,FALSE)),"",VLOOKUP(A22,【入力用】個人登録!$A$59:$P$127,2,FALSE))</f>
        <v/>
      </c>
      <c r="D22" s="1388"/>
      <c r="E22" s="1389" t="str">
        <f>IF(ISERROR(VLOOKUP(A22,【入力用】個人登録!$A$21:$P$50,13,FALSE)),"",VLOOKUP(A22,【入力用】個人登録!$A$21:$P$50,13,FALSE)) &amp; IF(ISERROR(VLOOKUP(A22,【入力用】個人登録!$A$59:$P$127,13,FALSE)),"",VLOOKUP(A22,【入力用】個人登録!$A$59:$P$127,13,FALSE))</f>
        <v/>
      </c>
      <c r="F22" s="1390"/>
      <c r="G22" s="1389" t="str">
        <f>IF(ISERROR(VLOOKUP(A22,【入力用】個人登録!$A$21:$P$50,15,FALSE)),"",VLOOKUP(A22,【入力用】個人登録!$A$21:$P$50,15,FALSE)) &amp; IF(ISERROR(VLOOKUP(A22,【入力用】個人登録!$A$59:$P$127,15,FALSE)),"",VLOOKUP(A22,【入力用】個人登録!$A$59:$P$127,15,FALSE))</f>
        <v/>
      </c>
      <c r="H22" s="1390"/>
      <c r="I22" s="1389" t="str">
        <f>IF(ISERROR(VLOOKUP(A22,【入力用】個人登録!$A$21:$P$50,5,FALSE)),"",VLOOKUP(A22,【入力用】個人登録!$A$21:$P$50,5,FALSE)) &amp; IF(ISERROR(VLOOKUP(A22,【入力用】個人登録!$A$59:$P$127,5,FALSE)),"",VLOOKUP(A22,【入力用】個人登録!$A$59:$P$127,5,FALSE))</f>
        <v/>
      </c>
      <c r="J22" s="1390"/>
      <c r="K22" s="1390"/>
      <c r="L22" s="1391" t="str">
        <f>IF(ISERROR(VLOOKUP(A22,【入力用】個人登録!$A$21:$P$50,6,FALSE)),"",VLOOKUP(A22,【入力用】個人登録!$A$21:$P$50,6,FALSE)) &amp; IF(ISERROR(VLOOKUP(A22,【入力用】個人登録!$A$59:$P$127,6,FALSE)),"",VLOOKUP(A22,【入力用】個人登録!$A$59:$P$127,6,FALSE))</f>
        <v/>
      </c>
      <c r="M22" s="1392"/>
      <c r="N22" s="1392"/>
      <c r="O22" s="1393" t="str">
        <f>IF(ISERROR(VLOOKUP(A22,【入力用】個人登録!$A$21:$P$50,8,FALSE)),"",VLOOKUP(A22,【入力用】個人登録!$A$21:$P$50,8,FALSE)) &amp; IF(ISERROR(VLOOKUP(A22,【入力用】個人登録!$A$59:$P$127,8,FALSE)),"",VLOOKUP(A22,【入力用】個人登録!$A$59:$P$127,8,FALSE))</f>
        <v/>
      </c>
      <c r="P22" s="1394"/>
      <c r="Q22" s="1394"/>
      <c r="R22" s="259" t="str">
        <f>IF(ISERROR(VLOOKUP(A22,【入力用】個人登録!$A$21:$P$50,3,FALSE)),"",VLOOKUP(A22,【入力用】個人登録!$A$21:$P$50,3,FALSE)) &amp; IF(ISERROR(VLOOKUP(A22,【入力用】個人登録!$A$59:$P$127,3,FALSE)),"",VLOOKUP(A22,【入力用】個人登録!$A$59:$P$127,3,FALSE))</f>
        <v/>
      </c>
      <c r="S22" s="1385"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T22" s="1386"/>
      <c r="U22" s="1386"/>
      <c r="V22" s="1386"/>
      <c r="W22" s="64"/>
      <c r="AF22" s="67"/>
      <c r="AO22" s="68" t="s">
        <v>330</v>
      </c>
    </row>
    <row r="23" spans="1:51" s="65" customFormat="1" ht="25.15" customHeight="1">
      <c r="A23" s="449"/>
      <c r="B23" s="450"/>
      <c r="C23" s="1387" t="str">
        <f>IF(ISERROR(VLOOKUP(A23,【入力用】個人登録!$A$21:$P$50,2,FALSE)),"",VLOOKUP(A23,【入力用】個人登録!$A$21:$P$50,2,FALSE)) &amp; IF(ISERROR(VLOOKUP(A23,【入力用】個人登録!$A$59:$P$127,2,FALSE)),"",VLOOKUP(A23,【入力用】個人登録!$A$59:$P$127,2,FALSE))</f>
        <v/>
      </c>
      <c r="D23" s="1388"/>
      <c r="E23" s="1389" t="str">
        <f>IF(ISERROR(VLOOKUP(A23,【入力用】個人登録!$A$21:$P$50,13,FALSE)),"",VLOOKUP(A23,【入力用】個人登録!$A$21:$P$50,13,FALSE)) &amp; IF(ISERROR(VLOOKUP(A23,【入力用】個人登録!$A$59:$P$127,13,FALSE)),"",VLOOKUP(A23,【入力用】個人登録!$A$59:$P$127,13,FALSE))</f>
        <v/>
      </c>
      <c r="F23" s="1390"/>
      <c r="G23" s="1389" t="str">
        <f>IF(ISERROR(VLOOKUP(A23,【入力用】個人登録!$A$21:$P$50,15,FALSE)),"",VLOOKUP(A23,【入力用】個人登録!$A$21:$P$50,15,FALSE)) &amp; IF(ISERROR(VLOOKUP(A23,【入力用】個人登録!$A$59:$P$127,15,FALSE)),"",VLOOKUP(A23,【入力用】個人登録!$A$59:$P$127,15,FALSE))</f>
        <v/>
      </c>
      <c r="H23" s="1390"/>
      <c r="I23" s="1389" t="str">
        <f>IF(ISERROR(VLOOKUP(A23,【入力用】個人登録!$A$21:$P$50,5,FALSE)),"",VLOOKUP(A23,【入力用】個人登録!$A$21:$P$50,5,FALSE)) &amp; IF(ISERROR(VLOOKUP(A23,【入力用】個人登録!$A$59:$P$127,5,FALSE)),"",VLOOKUP(A23,【入力用】個人登録!$A$59:$P$127,5,FALSE))</f>
        <v/>
      </c>
      <c r="J23" s="1390"/>
      <c r="K23" s="1390"/>
      <c r="L23" s="1391" t="str">
        <f>IF(ISERROR(VLOOKUP(A23,【入力用】個人登録!$A$21:$P$50,6,FALSE)),"",VLOOKUP(A23,【入力用】個人登録!$A$21:$P$50,6,FALSE)) &amp; IF(ISERROR(VLOOKUP(A23,【入力用】個人登録!$A$59:$P$127,6,FALSE)),"",VLOOKUP(A23,【入力用】個人登録!$A$59:$P$127,6,FALSE))</f>
        <v/>
      </c>
      <c r="M23" s="1392"/>
      <c r="N23" s="1392"/>
      <c r="O23" s="1393" t="str">
        <f>IF(ISERROR(VLOOKUP(A23,【入力用】個人登録!$A$21:$P$50,8,FALSE)),"",VLOOKUP(A23,【入力用】個人登録!$A$21:$P$50,8,FALSE)) &amp; IF(ISERROR(VLOOKUP(A23,【入力用】個人登録!$A$59:$P$127,8,FALSE)),"",VLOOKUP(A23,【入力用】個人登録!$A$59:$P$127,8,FALSE))</f>
        <v/>
      </c>
      <c r="P23" s="1394"/>
      <c r="Q23" s="1394"/>
      <c r="R23" s="259" t="str">
        <f>IF(ISERROR(VLOOKUP(A23,【入力用】個人登録!$A$21:$P$50,3,FALSE)),"",VLOOKUP(A23,【入力用】個人登録!$A$21:$P$50,3,FALSE)) &amp; IF(ISERROR(VLOOKUP(A23,【入力用】個人登録!$A$59:$P$127,3,FALSE)),"",VLOOKUP(A23,【入力用】個人登録!$A$59:$P$127,3,FALSE))</f>
        <v/>
      </c>
      <c r="S23" s="1385"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T23" s="1386"/>
      <c r="U23" s="1386"/>
      <c r="V23" s="1386"/>
      <c r="W23" s="64"/>
      <c r="AF23" s="67"/>
      <c r="AO23" s="69" t="s">
        <v>329</v>
      </c>
    </row>
    <row r="24" spans="1:51" s="65" customFormat="1" ht="25.15" customHeight="1">
      <c r="A24" s="449"/>
      <c r="B24" s="450"/>
      <c r="C24" s="1387" t="str">
        <f>IF(ISERROR(VLOOKUP(A24,【入力用】個人登録!$A$21:$P$50,2,FALSE)),"",VLOOKUP(A24,【入力用】個人登録!$A$21:$P$50,2,FALSE)) &amp; IF(ISERROR(VLOOKUP(A24,【入力用】個人登録!$A$59:$P$127,2,FALSE)),"",VLOOKUP(A24,【入力用】個人登録!$A$59:$P$127,2,FALSE))</f>
        <v/>
      </c>
      <c r="D24" s="1388"/>
      <c r="E24" s="1389" t="str">
        <f>IF(ISERROR(VLOOKUP(A24,【入力用】個人登録!$A$21:$P$50,13,FALSE)),"",VLOOKUP(A24,【入力用】個人登録!$A$21:$P$50,13,FALSE)) &amp; IF(ISERROR(VLOOKUP(A24,【入力用】個人登録!$A$59:$P$127,13,FALSE)),"",VLOOKUP(A24,【入力用】個人登録!$A$59:$P$127,13,FALSE))</f>
        <v/>
      </c>
      <c r="F24" s="1390"/>
      <c r="G24" s="1389" t="str">
        <f>IF(ISERROR(VLOOKUP(A24,【入力用】個人登録!$A$21:$P$50,15,FALSE)),"",VLOOKUP(A24,【入力用】個人登録!$A$21:$P$50,15,FALSE)) &amp; IF(ISERROR(VLOOKUP(A24,【入力用】個人登録!$A$59:$P$127,15,FALSE)),"",VLOOKUP(A24,【入力用】個人登録!$A$59:$P$127,15,FALSE))</f>
        <v/>
      </c>
      <c r="H24" s="1390"/>
      <c r="I24" s="1389" t="str">
        <f>IF(ISERROR(VLOOKUP(A24,【入力用】個人登録!$A$21:$P$50,5,FALSE)),"",VLOOKUP(A24,【入力用】個人登録!$A$21:$P$50,5,FALSE)) &amp; IF(ISERROR(VLOOKUP(A24,【入力用】個人登録!$A$59:$P$127,5,FALSE)),"",VLOOKUP(A24,【入力用】個人登録!$A$59:$P$127,5,FALSE))</f>
        <v/>
      </c>
      <c r="J24" s="1390"/>
      <c r="K24" s="1390"/>
      <c r="L24" s="1391" t="str">
        <f>IF(ISERROR(VLOOKUP(A24,【入力用】個人登録!$A$21:$P$50,6,FALSE)),"",VLOOKUP(A24,【入力用】個人登録!$A$21:$P$50,6,FALSE)) &amp; IF(ISERROR(VLOOKUP(A24,【入力用】個人登録!$A$59:$P$127,6,FALSE)),"",VLOOKUP(A24,【入力用】個人登録!$A$59:$P$127,6,FALSE))</f>
        <v/>
      </c>
      <c r="M24" s="1392"/>
      <c r="N24" s="1392"/>
      <c r="O24" s="1393" t="str">
        <f>IF(ISERROR(VLOOKUP(A24,【入力用】個人登録!$A$21:$P$50,8,FALSE)),"",VLOOKUP(A24,【入力用】個人登録!$A$21:$P$50,8,FALSE)) &amp; IF(ISERROR(VLOOKUP(A24,【入力用】個人登録!$A$59:$P$127,8,FALSE)),"",VLOOKUP(A24,【入力用】個人登録!$A$59:$P$127,8,FALSE))</f>
        <v/>
      </c>
      <c r="P24" s="1394"/>
      <c r="Q24" s="1394"/>
      <c r="R24" s="259" t="str">
        <f>IF(ISERROR(VLOOKUP(A24,【入力用】個人登録!$A$21:$P$50,3,FALSE)),"",VLOOKUP(A24,【入力用】個人登録!$A$21:$P$50,3,FALSE)) &amp; IF(ISERROR(VLOOKUP(A24,【入力用】個人登録!$A$59:$P$127,3,FALSE)),"",VLOOKUP(A24,【入力用】個人登録!$A$59:$P$127,3,FALSE))</f>
        <v/>
      </c>
      <c r="S24" s="1385"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T24" s="1386"/>
      <c r="U24" s="1386"/>
      <c r="V24" s="1386"/>
      <c r="W24" s="62"/>
      <c r="AF24" s="67"/>
      <c r="AO24" s="65" t="s">
        <v>743</v>
      </c>
    </row>
    <row r="25" spans="1:51" s="65" customFormat="1" ht="25.15" customHeight="1">
      <c r="A25" s="449"/>
      <c r="B25" s="450"/>
      <c r="C25" s="1387" t="str">
        <f>IF(ISERROR(VLOOKUP(A25,【入力用】個人登録!$A$21:$P$50,2,FALSE)),"",VLOOKUP(A25,【入力用】個人登録!$A$21:$P$50,2,FALSE)) &amp; IF(ISERROR(VLOOKUP(A25,【入力用】個人登録!$A$59:$P$127,2,FALSE)),"",VLOOKUP(A25,【入力用】個人登録!$A$59:$P$127,2,FALSE))</f>
        <v/>
      </c>
      <c r="D25" s="1388"/>
      <c r="E25" s="1389" t="str">
        <f>IF(ISERROR(VLOOKUP(A25,【入力用】個人登録!$A$21:$P$50,13,FALSE)),"",VLOOKUP(A25,【入力用】個人登録!$A$21:$P$50,13,FALSE)) &amp; IF(ISERROR(VLOOKUP(A25,【入力用】個人登録!$A$59:$P$127,13,FALSE)),"",VLOOKUP(A25,【入力用】個人登録!$A$59:$P$127,13,FALSE))</f>
        <v/>
      </c>
      <c r="F25" s="1390"/>
      <c r="G25" s="1389" t="str">
        <f>IF(ISERROR(VLOOKUP(A25,【入力用】個人登録!$A$21:$P$50,15,FALSE)),"",VLOOKUP(A25,【入力用】個人登録!$A$21:$P$50,15,FALSE)) &amp; IF(ISERROR(VLOOKUP(A25,【入力用】個人登録!$A$59:$P$127,15,FALSE)),"",VLOOKUP(A25,【入力用】個人登録!$A$59:$P$127,15,FALSE))</f>
        <v/>
      </c>
      <c r="H25" s="1390"/>
      <c r="I25" s="1389" t="str">
        <f>IF(ISERROR(VLOOKUP(A25,【入力用】個人登録!$A$21:$P$50,5,FALSE)),"",VLOOKUP(A25,【入力用】個人登録!$A$21:$P$50,5,FALSE)) &amp; IF(ISERROR(VLOOKUP(A25,【入力用】個人登録!$A$59:$P$127,5,FALSE)),"",VLOOKUP(A25,【入力用】個人登録!$A$59:$P$127,5,FALSE))</f>
        <v/>
      </c>
      <c r="J25" s="1390"/>
      <c r="K25" s="1390"/>
      <c r="L25" s="1391" t="str">
        <f>IF(ISERROR(VLOOKUP(A25,【入力用】個人登録!$A$21:$P$50,6,FALSE)),"",VLOOKUP(A25,【入力用】個人登録!$A$21:$P$50,6,FALSE)) &amp; IF(ISERROR(VLOOKUP(A25,【入力用】個人登録!$A$59:$P$127,6,FALSE)),"",VLOOKUP(A25,【入力用】個人登録!$A$59:$P$127,6,FALSE))</f>
        <v/>
      </c>
      <c r="M25" s="1392"/>
      <c r="N25" s="1392"/>
      <c r="O25" s="1393" t="str">
        <f>IF(ISERROR(VLOOKUP(A25,【入力用】個人登録!$A$21:$P$50,8,FALSE)),"",VLOOKUP(A25,【入力用】個人登録!$A$21:$P$50,8,FALSE)) &amp; IF(ISERROR(VLOOKUP(A25,【入力用】個人登録!$A$59:$P$127,8,FALSE)),"",VLOOKUP(A25,【入力用】個人登録!$A$59:$P$127,8,FALSE))</f>
        <v/>
      </c>
      <c r="P25" s="1394"/>
      <c r="Q25" s="1394"/>
      <c r="R25" s="259" t="str">
        <f>IF(ISERROR(VLOOKUP(A25,【入力用】個人登録!$A$21:$P$50,3,FALSE)),"",VLOOKUP(A25,【入力用】個人登録!$A$21:$P$50,3,FALSE)) &amp; IF(ISERROR(VLOOKUP(A25,【入力用】個人登録!$A$59:$P$127,3,FALSE)),"",VLOOKUP(A25,【入力用】個人登録!$A$59:$P$127,3,FALSE))</f>
        <v/>
      </c>
      <c r="S25" s="1385"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T25" s="1386"/>
      <c r="U25" s="1386"/>
      <c r="V25" s="1386"/>
      <c r="W25" s="64"/>
      <c r="AF25" s="67"/>
      <c r="AO25" s="68" t="s">
        <v>149</v>
      </c>
    </row>
    <row r="26" spans="1:51" s="65" customFormat="1" ht="25.15" customHeight="1">
      <c r="A26" s="449"/>
      <c r="B26" s="450"/>
      <c r="C26" s="1387" t="str">
        <f>IF(ISERROR(VLOOKUP(A26,【入力用】個人登録!$A$21:$P$50,2,FALSE)),"",VLOOKUP(A26,【入力用】個人登録!$A$21:$P$50,2,FALSE)) &amp; IF(ISERROR(VLOOKUP(A26,【入力用】個人登録!$A$59:$P$127,2,FALSE)),"",VLOOKUP(A26,【入力用】個人登録!$A$59:$P$127,2,FALSE))</f>
        <v/>
      </c>
      <c r="D26" s="1388"/>
      <c r="E26" s="1389" t="str">
        <f>IF(ISERROR(VLOOKUP(A26,【入力用】個人登録!$A$21:$P$50,13,FALSE)),"",VLOOKUP(A26,【入力用】個人登録!$A$21:$P$50,13,FALSE)) &amp; IF(ISERROR(VLOOKUP(A26,【入力用】個人登録!$A$59:$P$127,13,FALSE)),"",VLOOKUP(A26,【入力用】個人登録!$A$59:$P$127,13,FALSE))</f>
        <v/>
      </c>
      <c r="F26" s="1390"/>
      <c r="G26" s="1389" t="str">
        <f>IF(ISERROR(VLOOKUP(A26,【入力用】個人登録!$A$21:$P$50,15,FALSE)),"",VLOOKUP(A26,【入力用】個人登録!$A$21:$P$50,15,FALSE)) &amp; IF(ISERROR(VLOOKUP(A26,【入力用】個人登録!$A$59:$P$127,15,FALSE)),"",VLOOKUP(A26,【入力用】個人登録!$A$59:$P$127,15,FALSE))</f>
        <v/>
      </c>
      <c r="H26" s="1390"/>
      <c r="I26" s="1389" t="str">
        <f>IF(ISERROR(VLOOKUP(A26,【入力用】個人登録!$A$21:$P$50,5,FALSE)),"",VLOOKUP(A26,【入力用】個人登録!$A$21:$P$50,5,FALSE)) &amp; IF(ISERROR(VLOOKUP(A26,【入力用】個人登録!$A$59:$P$127,5,FALSE)),"",VLOOKUP(A26,【入力用】個人登録!$A$59:$P$127,5,FALSE))</f>
        <v/>
      </c>
      <c r="J26" s="1390"/>
      <c r="K26" s="1390"/>
      <c r="L26" s="1391" t="str">
        <f>IF(ISERROR(VLOOKUP(A26,【入力用】個人登録!$A$21:$P$50,6,FALSE)),"",VLOOKUP(A26,【入力用】個人登録!$A$21:$P$50,6,FALSE)) &amp; IF(ISERROR(VLOOKUP(A26,【入力用】個人登録!$A$59:$P$127,6,FALSE)),"",VLOOKUP(A26,【入力用】個人登録!$A$59:$P$127,6,FALSE))</f>
        <v/>
      </c>
      <c r="M26" s="1392"/>
      <c r="N26" s="1392"/>
      <c r="O26" s="1393" t="str">
        <f>IF(ISERROR(VLOOKUP(A26,【入力用】個人登録!$A$21:$P$50,8,FALSE)),"",VLOOKUP(A26,【入力用】個人登録!$A$21:$P$50,8,FALSE)) &amp; IF(ISERROR(VLOOKUP(A26,【入力用】個人登録!$A$59:$P$127,8,FALSE)),"",VLOOKUP(A26,【入力用】個人登録!$A$59:$P$127,8,FALSE))</f>
        <v/>
      </c>
      <c r="P26" s="1394"/>
      <c r="Q26" s="1394"/>
      <c r="R26" s="259" t="str">
        <f>IF(ISERROR(VLOOKUP(A26,【入力用】個人登録!$A$21:$P$50,3,FALSE)),"",VLOOKUP(A26,【入力用】個人登録!$A$21:$P$50,3,FALSE)) &amp; IF(ISERROR(VLOOKUP(A26,【入力用】個人登録!$A$59:$P$127,3,FALSE)),"",VLOOKUP(A26,【入力用】個人登録!$A$59:$P$127,3,FALSE))</f>
        <v/>
      </c>
      <c r="S26" s="1385"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T26" s="1386"/>
      <c r="U26" s="1386"/>
      <c r="V26" s="1386"/>
      <c r="W26" s="64"/>
      <c r="AF26" s="67"/>
      <c r="AO26" s="65" t="s">
        <v>741</v>
      </c>
    </row>
    <row r="27" spans="1:51" s="65" customFormat="1" ht="25.15" customHeight="1">
      <c r="A27" s="449"/>
      <c r="B27" s="450"/>
      <c r="C27" s="1387" t="str">
        <f>IF(ISERROR(VLOOKUP(A27,【入力用】個人登録!$A$21:$P$50,2,FALSE)),"",VLOOKUP(A27,【入力用】個人登録!$A$21:$P$50,2,FALSE)) &amp; IF(ISERROR(VLOOKUP(A27,【入力用】個人登録!$A$59:$P$127,2,FALSE)),"",VLOOKUP(A27,【入力用】個人登録!$A$59:$P$127,2,FALSE))</f>
        <v/>
      </c>
      <c r="D27" s="1388"/>
      <c r="E27" s="1389" t="str">
        <f>IF(ISERROR(VLOOKUP(A27,【入力用】個人登録!$A$21:$P$50,13,FALSE)),"",VLOOKUP(A27,【入力用】個人登録!$A$21:$P$50,13,FALSE)) &amp; IF(ISERROR(VLOOKUP(A27,【入力用】個人登録!$A$59:$P$127,13,FALSE)),"",VLOOKUP(A27,【入力用】個人登録!$A$59:$P$127,13,FALSE))</f>
        <v/>
      </c>
      <c r="F27" s="1390"/>
      <c r="G27" s="1389" t="str">
        <f>IF(ISERROR(VLOOKUP(A27,【入力用】個人登録!$A$21:$P$50,15,FALSE)),"",VLOOKUP(A27,【入力用】個人登録!$A$21:$P$50,15,FALSE)) &amp; IF(ISERROR(VLOOKUP(A27,【入力用】個人登録!$A$59:$P$127,15,FALSE)),"",VLOOKUP(A27,【入力用】個人登録!$A$59:$P$127,15,FALSE))</f>
        <v/>
      </c>
      <c r="H27" s="1390"/>
      <c r="I27" s="1389" t="str">
        <f>IF(ISERROR(VLOOKUP(A27,【入力用】個人登録!$A$21:$P$50,5,FALSE)),"",VLOOKUP(A27,【入力用】個人登録!$A$21:$P$50,5,FALSE)) &amp; IF(ISERROR(VLOOKUP(A27,【入力用】個人登録!$A$59:$P$127,5,FALSE)),"",VLOOKUP(A27,【入力用】個人登録!$A$59:$P$127,5,FALSE))</f>
        <v/>
      </c>
      <c r="J27" s="1390"/>
      <c r="K27" s="1390"/>
      <c r="L27" s="1391" t="str">
        <f>IF(ISERROR(VLOOKUP(A27,【入力用】個人登録!$A$21:$P$50,6,FALSE)),"",VLOOKUP(A27,【入力用】個人登録!$A$21:$P$50,6,FALSE)) &amp; IF(ISERROR(VLOOKUP(A27,【入力用】個人登録!$A$59:$P$127,6,FALSE)),"",VLOOKUP(A27,【入力用】個人登録!$A$59:$P$127,6,FALSE))</f>
        <v/>
      </c>
      <c r="M27" s="1392"/>
      <c r="N27" s="1392"/>
      <c r="O27" s="1393" t="str">
        <f>IF(ISERROR(VLOOKUP(A27,【入力用】個人登録!$A$21:$P$50,8,FALSE)),"",VLOOKUP(A27,【入力用】個人登録!$A$21:$P$50,8,FALSE)) &amp; IF(ISERROR(VLOOKUP(A27,【入力用】個人登録!$A$59:$P$127,8,FALSE)),"",VLOOKUP(A27,【入力用】個人登録!$A$59:$P$127,8,FALSE))</f>
        <v/>
      </c>
      <c r="P27" s="1394"/>
      <c r="Q27" s="1394"/>
      <c r="R27" s="259" t="str">
        <f>IF(ISERROR(VLOOKUP(A27,【入力用】個人登録!$A$21:$P$50,3,FALSE)),"",VLOOKUP(A27,【入力用】個人登録!$A$21:$P$50,3,FALSE)) &amp; IF(ISERROR(VLOOKUP(A27,【入力用】個人登録!$A$59:$P$127,3,FALSE)),"",VLOOKUP(A27,【入力用】個人登録!$A$59:$P$127,3,FALSE))</f>
        <v/>
      </c>
      <c r="S27" s="1385"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T27" s="1386"/>
      <c r="U27" s="1386"/>
      <c r="V27" s="1386"/>
      <c r="W27" s="64"/>
      <c r="AF27" s="67"/>
    </row>
    <row r="28" spans="1:51" s="65" customFormat="1" ht="25.15" customHeight="1">
      <c r="A28" s="449"/>
      <c r="B28" s="450"/>
      <c r="C28" s="1387" t="str">
        <f>IF(ISERROR(VLOOKUP(A28,【入力用】個人登録!$A$21:$P$50,2,FALSE)),"",VLOOKUP(A28,【入力用】個人登録!$A$21:$P$50,2,FALSE)) &amp; IF(ISERROR(VLOOKUP(A28,【入力用】個人登録!$A$59:$P$127,2,FALSE)),"",VLOOKUP(A28,【入力用】個人登録!$A$59:$P$127,2,FALSE))</f>
        <v/>
      </c>
      <c r="D28" s="1388"/>
      <c r="E28" s="1389" t="str">
        <f>IF(ISERROR(VLOOKUP(A28,【入力用】個人登録!$A$21:$P$50,13,FALSE)),"",VLOOKUP(A28,【入力用】個人登録!$A$21:$P$50,13,FALSE)) &amp; IF(ISERROR(VLOOKUP(A28,【入力用】個人登録!$A$59:$P$127,13,FALSE)),"",VLOOKUP(A28,【入力用】個人登録!$A$59:$P$127,13,FALSE))</f>
        <v/>
      </c>
      <c r="F28" s="1390"/>
      <c r="G28" s="1389" t="str">
        <f>IF(ISERROR(VLOOKUP(A28,【入力用】個人登録!$A$21:$P$50,15,FALSE)),"",VLOOKUP(A28,【入力用】個人登録!$A$21:$P$50,15,FALSE)) &amp; IF(ISERROR(VLOOKUP(A28,【入力用】個人登録!$A$59:$P$127,15,FALSE)),"",VLOOKUP(A28,【入力用】個人登録!$A$59:$P$127,15,FALSE))</f>
        <v/>
      </c>
      <c r="H28" s="1390"/>
      <c r="I28" s="1389" t="str">
        <f>IF(ISERROR(VLOOKUP(A28,【入力用】個人登録!$A$21:$P$50,5,FALSE)),"",VLOOKUP(A28,【入力用】個人登録!$A$21:$P$50,5,FALSE)) &amp; IF(ISERROR(VLOOKUP(A28,【入力用】個人登録!$A$59:$P$127,5,FALSE)),"",VLOOKUP(A28,【入力用】個人登録!$A$59:$P$127,5,FALSE))</f>
        <v/>
      </c>
      <c r="J28" s="1390"/>
      <c r="K28" s="1390"/>
      <c r="L28" s="1391" t="str">
        <f>IF(ISERROR(VLOOKUP(A28,【入力用】個人登録!$A$21:$P$50,6,FALSE)),"",VLOOKUP(A28,【入力用】個人登録!$A$21:$P$50,6,FALSE)) &amp; IF(ISERROR(VLOOKUP(A28,【入力用】個人登録!$A$59:$P$127,6,FALSE)),"",VLOOKUP(A28,【入力用】個人登録!$A$59:$P$127,6,FALSE))</f>
        <v/>
      </c>
      <c r="M28" s="1392"/>
      <c r="N28" s="1392"/>
      <c r="O28" s="1393" t="str">
        <f>IF(ISERROR(VLOOKUP(A28,【入力用】個人登録!$A$21:$P$50,8,FALSE)),"",VLOOKUP(A28,【入力用】個人登録!$A$21:$P$50,8,FALSE)) &amp; IF(ISERROR(VLOOKUP(A28,【入力用】個人登録!$A$59:$P$127,8,FALSE)),"",VLOOKUP(A28,【入力用】個人登録!$A$59:$P$127,8,FALSE))</f>
        <v/>
      </c>
      <c r="P28" s="1394"/>
      <c r="Q28" s="1394"/>
      <c r="R28" s="259" t="str">
        <f>IF(ISERROR(VLOOKUP(A28,【入力用】個人登録!$A$21:$P$50,3,FALSE)),"",VLOOKUP(A28,【入力用】個人登録!$A$21:$P$50,3,FALSE)) &amp; IF(ISERROR(VLOOKUP(A28,【入力用】個人登録!$A$59:$P$127,3,FALSE)),"",VLOOKUP(A28,【入力用】個人登録!$A$59:$P$127,3,FALSE))</f>
        <v/>
      </c>
      <c r="S28" s="1385"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T28" s="1386"/>
      <c r="U28" s="1386"/>
      <c r="V28" s="1386"/>
      <c r="W28" s="64"/>
      <c r="AF28" s="67"/>
    </row>
    <row r="29" spans="1:51" s="65" customFormat="1" ht="25.15" customHeight="1">
      <c r="A29" s="449"/>
      <c r="B29" s="450"/>
      <c r="C29" s="1387" t="str">
        <f>IF(ISERROR(VLOOKUP(A29,【入力用】個人登録!$A$21:$P$50,2,FALSE)),"",VLOOKUP(A29,【入力用】個人登録!$A$21:$P$50,2,FALSE)) &amp; IF(ISERROR(VLOOKUP(A29,【入力用】個人登録!$A$59:$P$127,2,FALSE)),"",VLOOKUP(A29,【入力用】個人登録!$A$59:$P$127,2,FALSE))</f>
        <v/>
      </c>
      <c r="D29" s="1388"/>
      <c r="E29" s="1389" t="str">
        <f>IF(ISERROR(VLOOKUP(A29,【入力用】個人登録!$A$21:$P$50,13,FALSE)),"",VLOOKUP(A29,【入力用】個人登録!$A$21:$P$50,13,FALSE)) &amp; IF(ISERROR(VLOOKUP(A29,【入力用】個人登録!$A$59:$P$127,13,FALSE)),"",VLOOKUP(A29,【入力用】個人登録!$A$59:$P$127,13,FALSE))</f>
        <v/>
      </c>
      <c r="F29" s="1390"/>
      <c r="G29" s="1389" t="str">
        <f>IF(ISERROR(VLOOKUP(A29,【入力用】個人登録!$A$21:$P$50,15,FALSE)),"",VLOOKUP(A29,【入力用】個人登録!$A$21:$P$50,15,FALSE)) &amp; IF(ISERROR(VLOOKUP(A29,【入力用】個人登録!$A$59:$P$127,15,FALSE)),"",VLOOKUP(A29,【入力用】個人登録!$A$59:$P$127,15,FALSE))</f>
        <v/>
      </c>
      <c r="H29" s="1390"/>
      <c r="I29" s="1389" t="str">
        <f>IF(ISERROR(VLOOKUP(A29,【入力用】個人登録!$A$21:$P$50,5,FALSE)),"",VLOOKUP(A29,【入力用】個人登録!$A$21:$P$50,5,FALSE)) &amp; IF(ISERROR(VLOOKUP(A29,【入力用】個人登録!$A$59:$P$127,5,FALSE)),"",VLOOKUP(A29,【入力用】個人登録!$A$59:$P$127,5,FALSE))</f>
        <v/>
      </c>
      <c r="J29" s="1390"/>
      <c r="K29" s="1390"/>
      <c r="L29" s="1391" t="str">
        <f>IF(ISERROR(VLOOKUP(A29,【入力用】個人登録!$A$21:$P$50,6,FALSE)),"",VLOOKUP(A29,【入力用】個人登録!$A$21:$P$50,6,FALSE)) &amp; IF(ISERROR(VLOOKUP(A29,【入力用】個人登録!$A$59:$P$127,6,FALSE)),"",VLOOKUP(A29,【入力用】個人登録!$A$59:$P$127,6,FALSE))</f>
        <v/>
      </c>
      <c r="M29" s="1392"/>
      <c r="N29" s="1392"/>
      <c r="O29" s="1393" t="str">
        <f>IF(ISERROR(VLOOKUP(A29,【入力用】個人登録!$A$21:$P$50,8,FALSE)),"",VLOOKUP(A29,【入力用】個人登録!$A$21:$P$50,8,FALSE)) &amp; IF(ISERROR(VLOOKUP(A29,【入力用】個人登録!$A$59:$P$127,8,FALSE)),"",VLOOKUP(A29,【入力用】個人登録!$A$59:$P$127,8,FALSE))</f>
        <v/>
      </c>
      <c r="P29" s="1394"/>
      <c r="Q29" s="1394"/>
      <c r="R29" s="259" t="str">
        <f>IF(ISERROR(VLOOKUP(A29,【入力用】個人登録!$A$21:$P$50,3,FALSE)),"",VLOOKUP(A29,【入力用】個人登録!$A$21:$P$50,3,FALSE)) &amp; IF(ISERROR(VLOOKUP(A29,【入力用】個人登録!$A$59:$P$127,3,FALSE)),"",VLOOKUP(A29,【入力用】個人登録!$A$59:$P$127,3,FALSE))</f>
        <v/>
      </c>
      <c r="S29" s="1385"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T29" s="1386"/>
      <c r="U29" s="1386"/>
      <c r="V29" s="1386"/>
      <c r="W29" s="64"/>
      <c r="AF29" s="67"/>
    </row>
    <row r="30" spans="1:51" s="65" customFormat="1" ht="25.15" customHeight="1">
      <c r="A30" s="449"/>
      <c r="B30" s="450"/>
      <c r="C30" s="1387" t="str">
        <f>IF(ISERROR(VLOOKUP(A30,【入力用】個人登録!$A$21:$P$50,2,FALSE)),"",VLOOKUP(A30,【入力用】個人登録!$A$21:$P$50,2,FALSE)) &amp; IF(ISERROR(VLOOKUP(A30,【入力用】個人登録!$A$59:$P$127,2,FALSE)),"",VLOOKUP(A30,【入力用】個人登録!$A$59:$P$127,2,FALSE))</f>
        <v/>
      </c>
      <c r="D30" s="1388"/>
      <c r="E30" s="1389" t="str">
        <f>IF(ISERROR(VLOOKUP(A30,【入力用】個人登録!$A$21:$P$50,13,FALSE)),"",VLOOKUP(A30,【入力用】個人登録!$A$21:$P$50,13,FALSE)) &amp; IF(ISERROR(VLOOKUP(A30,【入力用】個人登録!$A$59:$P$127,13,FALSE)),"",VLOOKUP(A30,【入力用】個人登録!$A$59:$P$127,13,FALSE))</f>
        <v/>
      </c>
      <c r="F30" s="1390"/>
      <c r="G30" s="1389" t="str">
        <f>IF(ISERROR(VLOOKUP(A30,【入力用】個人登録!$A$21:$P$50,15,FALSE)),"",VLOOKUP(A30,【入力用】個人登録!$A$21:$P$50,15,FALSE)) &amp; IF(ISERROR(VLOOKUP(A30,【入力用】個人登録!$A$59:$P$127,15,FALSE)),"",VLOOKUP(A30,【入力用】個人登録!$A$59:$P$127,15,FALSE))</f>
        <v/>
      </c>
      <c r="H30" s="1390"/>
      <c r="I30" s="1389" t="str">
        <f>IF(ISERROR(VLOOKUP(A30,【入力用】個人登録!$A$21:$P$50,5,FALSE)),"",VLOOKUP(A30,【入力用】個人登録!$A$21:$P$50,5,FALSE)) &amp; IF(ISERROR(VLOOKUP(A30,【入力用】個人登録!$A$59:$P$127,5,FALSE)),"",VLOOKUP(A30,【入力用】個人登録!$A$59:$P$127,5,FALSE))</f>
        <v/>
      </c>
      <c r="J30" s="1390"/>
      <c r="K30" s="1390"/>
      <c r="L30" s="1391" t="str">
        <f>IF(ISERROR(VLOOKUP(A30,【入力用】個人登録!$A$21:$P$50,6,FALSE)),"",VLOOKUP(A30,【入力用】個人登録!$A$21:$P$50,6,FALSE)) &amp; IF(ISERROR(VLOOKUP(A30,【入力用】個人登録!$A$59:$P$127,6,FALSE)),"",VLOOKUP(A30,【入力用】個人登録!$A$59:$P$127,6,FALSE))</f>
        <v/>
      </c>
      <c r="M30" s="1392"/>
      <c r="N30" s="1392"/>
      <c r="O30" s="1393" t="str">
        <f>IF(ISERROR(VLOOKUP(A30,【入力用】個人登録!$A$21:$P$50,8,FALSE)),"",VLOOKUP(A30,【入力用】個人登録!$A$21:$P$50,8,FALSE)) &amp; IF(ISERROR(VLOOKUP(A30,【入力用】個人登録!$A$59:$P$127,8,FALSE)),"",VLOOKUP(A30,【入力用】個人登録!$A$59:$P$127,8,FALSE))</f>
        <v/>
      </c>
      <c r="P30" s="1394"/>
      <c r="Q30" s="1394"/>
      <c r="R30" s="259" t="str">
        <f>IF(ISERROR(VLOOKUP(A30,【入力用】個人登録!$A$21:$P$50,3,FALSE)),"",VLOOKUP(A30,【入力用】個人登録!$A$21:$P$50,3,FALSE)) &amp; IF(ISERROR(VLOOKUP(A30,【入力用】個人登録!$A$59:$P$127,3,FALSE)),"",VLOOKUP(A30,【入力用】個人登録!$A$59:$P$127,3,FALSE))</f>
        <v/>
      </c>
      <c r="S30" s="1385"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T30" s="1386"/>
      <c r="U30" s="1386"/>
      <c r="V30" s="1386"/>
      <c r="W30" s="64"/>
      <c r="AF30" s="67"/>
    </row>
    <row r="31" spans="1:51" s="65" customFormat="1" ht="25.15" customHeight="1">
      <c r="A31" s="449"/>
      <c r="B31" s="450"/>
      <c r="C31" s="1387" t="str">
        <f>IF(ISERROR(VLOOKUP(A31,【入力用】個人登録!$A$21:$P$50,2,FALSE)),"",VLOOKUP(A31,【入力用】個人登録!$A$21:$P$50,2,FALSE)) &amp; IF(ISERROR(VLOOKUP(A31,【入力用】個人登録!$A$59:$P$127,2,FALSE)),"",VLOOKUP(A31,【入力用】個人登録!$A$59:$P$127,2,FALSE))</f>
        <v/>
      </c>
      <c r="D31" s="1388"/>
      <c r="E31" s="1389" t="str">
        <f>IF(ISERROR(VLOOKUP(A31,【入力用】個人登録!$A$21:$P$50,13,FALSE)),"",VLOOKUP(A31,【入力用】個人登録!$A$21:$P$50,13,FALSE)) &amp; IF(ISERROR(VLOOKUP(A31,【入力用】個人登録!$A$59:$P$127,13,FALSE)),"",VLOOKUP(A31,【入力用】個人登録!$A$59:$P$127,13,FALSE))</f>
        <v/>
      </c>
      <c r="F31" s="1390"/>
      <c r="G31" s="1389" t="str">
        <f>IF(ISERROR(VLOOKUP(A31,【入力用】個人登録!$A$21:$P$50,15,FALSE)),"",VLOOKUP(A31,【入力用】個人登録!$A$21:$P$50,15,FALSE)) &amp; IF(ISERROR(VLOOKUP(A31,【入力用】個人登録!$A$59:$P$127,15,FALSE)),"",VLOOKUP(A31,【入力用】個人登録!$A$59:$P$127,15,FALSE))</f>
        <v/>
      </c>
      <c r="H31" s="1390"/>
      <c r="I31" s="1389" t="str">
        <f>IF(ISERROR(VLOOKUP(A31,【入力用】個人登録!$A$21:$P$50,5,FALSE)),"",VLOOKUP(A31,【入力用】個人登録!$A$21:$P$50,5,FALSE)) &amp; IF(ISERROR(VLOOKUP(A31,【入力用】個人登録!$A$59:$P$127,5,FALSE)),"",VLOOKUP(A31,【入力用】個人登録!$A$59:$P$127,5,FALSE))</f>
        <v/>
      </c>
      <c r="J31" s="1390"/>
      <c r="K31" s="1390"/>
      <c r="L31" s="1391" t="str">
        <f>IF(ISERROR(VLOOKUP(A31,【入力用】個人登録!$A$21:$P$50,6,FALSE)),"",VLOOKUP(A31,【入力用】個人登録!$A$21:$P$50,6,FALSE)) &amp; IF(ISERROR(VLOOKUP(A31,【入力用】個人登録!$A$59:$P$127,6,FALSE)),"",VLOOKUP(A31,【入力用】個人登録!$A$59:$P$127,6,FALSE))</f>
        <v/>
      </c>
      <c r="M31" s="1392"/>
      <c r="N31" s="1392"/>
      <c r="O31" s="1393" t="str">
        <f>IF(ISERROR(VLOOKUP(A31,【入力用】個人登録!$A$21:$P$50,8,FALSE)),"",VLOOKUP(A31,【入力用】個人登録!$A$21:$P$50,8,FALSE)) &amp; IF(ISERROR(VLOOKUP(A31,【入力用】個人登録!$A$59:$P$127,8,FALSE)),"",VLOOKUP(A31,【入力用】個人登録!$A$59:$P$127,8,FALSE))</f>
        <v/>
      </c>
      <c r="P31" s="1394"/>
      <c r="Q31" s="1394"/>
      <c r="R31" s="259" t="str">
        <f>IF(ISERROR(VLOOKUP(A31,【入力用】個人登録!$A$21:$P$50,3,FALSE)),"",VLOOKUP(A31,【入力用】個人登録!$A$21:$P$50,3,FALSE)) &amp; IF(ISERROR(VLOOKUP(A31,【入力用】個人登録!$A$59:$P$127,3,FALSE)),"",VLOOKUP(A31,【入力用】個人登録!$A$59:$P$127,3,FALSE))</f>
        <v/>
      </c>
      <c r="S31" s="1385"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T31" s="1386"/>
      <c r="U31" s="1386"/>
      <c r="V31" s="1386"/>
      <c r="W31" s="64"/>
      <c r="AF31" s="67"/>
    </row>
    <row r="32" spans="1:51" s="65" customFormat="1" ht="25.15" customHeight="1">
      <c r="A32" s="449"/>
      <c r="B32" s="450"/>
      <c r="C32" s="1387" t="str">
        <f>IF(ISERROR(VLOOKUP(A32,【入力用】個人登録!$A$21:$P$50,2,FALSE)),"",VLOOKUP(A32,【入力用】個人登録!$A$21:$P$50,2,FALSE)) &amp; IF(ISERROR(VLOOKUP(A32,【入力用】個人登録!$A$59:$P$127,2,FALSE)),"",VLOOKUP(A32,【入力用】個人登録!$A$59:$P$127,2,FALSE))</f>
        <v/>
      </c>
      <c r="D32" s="1388"/>
      <c r="E32" s="1389" t="str">
        <f>IF(ISERROR(VLOOKUP(A32,【入力用】個人登録!$A$21:$P$50,13,FALSE)),"",VLOOKUP(A32,【入力用】個人登録!$A$21:$P$50,13,FALSE)) &amp; IF(ISERROR(VLOOKUP(A32,【入力用】個人登録!$A$59:$P$127,13,FALSE)),"",VLOOKUP(A32,【入力用】個人登録!$A$59:$P$127,13,FALSE))</f>
        <v/>
      </c>
      <c r="F32" s="1390"/>
      <c r="G32" s="1389" t="str">
        <f>IF(ISERROR(VLOOKUP(A32,【入力用】個人登録!$A$21:$P$50,15,FALSE)),"",VLOOKUP(A32,【入力用】個人登録!$A$21:$P$50,15,FALSE)) &amp; IF(ISERROR(VLOOKUP(A32,【入力用】個人登録!$A$59:$P$127,15,FALSE)),"",VLOOKUP(A32,【入力用】個人登録!$A$59:$P$127,15,FALSE))</f>
        <v/>
      </c>
      <c r="H32" s="1390"/>
      <c r="I32" s="1389" t="str">
        <f>IF(ISERROR(VLOOKUP(A32,【入力用】個人登録!$A$21:$P$50,5,FALSE)),"",VLOOKUP(A32,【入力用】個人登録!$A$21:$P$50,5,FALSE)) &amp; IF(ISERROR(VLOOKUP(A32,【入力用】個人登録!$A$59:$P$127,5,FALSE)),"",VLOOKUP(A32,【入力用】個人登録!$A$59:$P$127,5,FALSE))</f>
        <v/>
      </c>
      <c r="J32" s="1390"/>
      <c r="K32" s="1390"/>
      <c r="L32" s="1391" t="str">
        <f>IF(ISERROR(VLOOKUP(A32,【入力用】個人登録!$A$21:$P$50,6,FALSE)),"",VLOOKUP(A32,【入力用】個人登録!$A$21:$P$50,6,FALSE)) &amp; IF(ISERROR(VLOOKUP(A32,【入力用】個人登録!$A$59:$P$127,6,FALSE)),"",VLOOKUP(A32,【入力用】個人登録!$A$59:$P$127,6,FALSE))</f>
        <v/>
      </c>
      <c r="M32" s="1392"/>
      <c r="N32" s="1392"/>
      <c r="O32" s="1393" t="str">
        <f>IF(ISERROR(VLOOKUP(A32,【入力用】個人登録!$A$21:$P$50,8,FALSE)),"",VLOOKUP(A32,【入力用】個人登録!$A$21:$P$50,8,FALSE)) &amp; IF(ISERROR(VLOOKUP(A32,【入力用】個人登録!$A$59:$P$127,8,FALSE)),"",VLOOKUP(A32,【入力用】個人登録!$A$59:$P$127,8,FALSE))</f>
        <v/>
      </c>
      <c r="P32" s="1394"/>
      <c r="Q32" s="1394"/>
      <c r="R32" s="259" t="str">
        <f>IF(ISERROR(VLOOKUP(A32,【入力用】個人登録!$A$21:$P$50,3,FALSE)),"",VLOOKUP(A32,【入力用】個人登録!$A$21:$P$50,3,FALSE)) &amp; IF(ISERROR(VLOOKUP(A32,【入力用】個人登録!$A$59:$P$127,3,FALSE)),"",VLOOKUP(A32,【入力用】個人登録!$A$59:$P$127,3,FALSE))</f>
        <v/>
      </c>
      <c r="S32" s="1385"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T32" s="1386"/>
      <c r="U32" s="1386"/>
      <c r="V32" s="1386"/>
      <c r="W32" s="64"/>
      <c r="AF32" s="67"/>
    </row>
    <row r="33" spans="1:32" s="65" customFormat="1" ht="25.15" customHeight="1">
      <c r="A33" s="449"/>
      <c r="B33" s="450"/>
      <c r="C33" s="1387" t="str">
        <f>IF(ISERROR(VLOOKUP(A33,【入力用】個人登録!$A$21:$P$50,2,FALSE)),"",VLOOKUP(A33,【入力用】個人登録!$A$21:$P$50,2,FALSE)) &amp; IF(ISERROR(VLOOKUP(A33,【入力用】個人登録!$A$59:$P$127,2,FALSE)),"",VLOOKUP(A33,【入力用】個人登録!$A$59:$P$127,2,FALSE))</f>
        <v/>
      </c>
      <c r="D33" s="1388"/>
      <c r="E33" s="1389" t="str">
        <f>IF(ISERROR(VLOOKUP(A33,【入力用】個人登録!$A$21:$P$50,13,FALSE)),"",VLOOKUP(A33,【入力用】個人登録!$A$21:$P$50,13,FALSE)) &amp; IF(ISERROR(VLOOKUP(A33,【入力用】個人登録!$A$59:$P$127,13,FALSE)),"",VLOOKUP(A33,【入力用】個人登録!$A$59:$P$127,13,FALSE))</f>
        <v/>
      </c>
      <c r="F33" s="1390"/>
      <c r="G33" s="1389" t="str">
        <f>IF(ISERROR(VLOOKUP(A33,【入力用】個人登録!$A$21:$P$50,15,FALSE)),"",VLOOKUP(A33,【入力用】個人登録!$A$21:$P$50,15,FALSE)) &amp; IF(ISERROR(VLOOKUP(A33,【入力用】個人登録!$A$59:$P$127,15,FALSE)),"",VLOOKUP(A33,【入力用】個人登録!$A$59:$P$127,15,FALSE))</f>
        <v/>
      </c>
      <c r="H33" s="1390"/>
      <c r="I33" s="1389" t="str">
        <f>IF(ISERROR(VLOOKUP(A33,【入力用】個人登録!$A$21:$P$50,5,FALSE)),"",VLOOKUP(A33,【入力用】個人登録!$A$21:$P$50,5,FALSE)) &amp; IF(ISERROR(VLOOKUP(A33,【入力用】個人登録!$A$59:$P$127,5,FALSE)),"",VLOOKUP(A33,【入力用】個人登録!$A$59:$P$127,5,FALSE))</f>
        <v/>
      </c>
      <c r="J33" s="1390"/>
      <c r="K33" s="1390"/>
      <c r="L33" s="1391" t="str">
        <f>IF(ISERROR(VLOOKUP(A33,【入力用】個人登録!$A$21:$P$50,6,FALSE)),"",VLOOKUP(A33,【入力用】個人登録!$A$21:$P$50,6,FALSE)) &amp; IF(ISERROR(VLOOKUP(A33,【入力用】個人登録!$A$59:$P$127,6,FALSE)),"",VLOOKUP(A33,【入力用】個人登録!$A$59:$P$127,6,FALSE))</f>
        <v/>
      </c>
      <c r="M33" s="1392"/>
      <c r="N33" s="1392"/>
      <c r="O33" s="1393" t="str">
        <f>IF(ISERROR(VLOOKUP(A33,【入力用】個人登録!$A$21:$P$50,8,FALSE)),"",VLOOKUP(A33,【入力用】個人登録!$A$21:$P$50,8,FALSE)) &amp; IF(ISERROR(VLOOKUP(A33,【入力用】個人登録!$A$59:$P$127,8,FALSE)),"",VLOOKUP(A33,【入力用】個人登録!$A$59:$P$127,8,FALSE))</f>
        <v/>
      </c>
      <c r="P33" s="1394"/>
      <c r="Q33" s="1394"/>
      <c r="R33" s="259" t="str">
        <f>IF(ISERROR(VLOOKUP(A33,【入力用】個人登録!$A$21:$P$50,3,FALSE)),"",VLOOKUP(A33,【入力用】個人登録!$A$21:$P$50,3,FALSE)) &amp; IF(ISERROR(VLOOKUP(A33,【入力用】個人登録!$A$59:$P$127,3,FALSE)),"",VLOOKUP(A33,【入力用】個人登録!$A$59:$P$127,3,FALSE))</f>
        <v/>
      </c>
      <c r="S33" s="1385"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T33" s="1386"/>
      <c r="U33" s="1386"/>
      <c r="V33" s="1386"/>
      <c r="W33" s="64"/>
      <c r="AF33" s="67"/>
    </row>
    <row r="34" spans="1:32" s="65" customFormat="1" ht="25.15" customHeight="1">
      <c r="A34" s="449"/>
      <c r="B34" s="450"/>
      <c r="C34" s="1387" t="str">
        <f>IF(ISERROR(VLOOKUP(A34,【入力用】個人登録!$A$21:$P$50,2,FALSE)),"",VLOOKUP(A34,【入力用】個人登録!$A$21:$P$50,2,FALSE)) &amp; IF(ISERROR(VLOOKUP(A34,【入力用】個人登録!$A$59:$P$127,2,FALSE)),"",VLOOKUP(A34,【入力用】個人登録!$A$59:$P$127,2,FALSE))</f>
        <v/>
      </c>
      <c r="D34" s="1388"/>
      <c r="E34" s="1389" t="str">
        <f>IF(ISERROR(VLOOKUP(A34,【入力用】個人登録!$A$21:$P$50,13,FALSE)),"",VLOOKUP(A34,【入力用】個人登録!$A$21:$P$50,13,FALSE)) &amp; IF(ISERROR(VLOOKUP(A34,【入力用】個人登録!$A$59:$P$127,13,FALSE)),"",VLOOKUP(A34,【入力用】個人登録!$A$59:$P$127,13,FALSE))</f>
        <v/>
      </c>
      <c r="F34" s="1390"/>
      <c r="G34" s="1389" t="str">
        <f>IF(ISERROR(VLOOKUP(A34,【入力用】個人登録!$A$21:$P$50,15,FALSE)),"",VLOOKUP(A34,【入力用】個人登録!$A$21:$P$50,15,FALSE)) &amp; IF(ISERROR(VLOOKUP(A34,【入力用】個人登録!$A$59:$P$127,15,FALSE)),"",VLOOKUP(A34,【入力用】個人登録!$A$59:$P$127,15,FALSE))</f>
        <v/>
      </c>
      <c r="H34" s="1390"/>
      <c r="I34" s="1389" t="str">
        <f>IF(ISERROR(VLOOKUP(A34,【入力用】個人登録!$A$21:$P$50,5,FALSE)),"",VLOOKUP(A34,【入力用】個人登録!$A$21:$P$50,5,FALSE)) &amp; IF(ISERROR(VLOOKUP(A34,【入力用】個人登録!$A$59:$P$127,5,FALSE)),"",VLOOKUP(A34,【入力用】個人登録!$A$59:$P$127,5,FALSE))</f>
        <v/>
      </c>
      <c r="J34" s="1390"/>
      <c r="K34" s="1390"/>
      <c r="L34" s="1391" t="str">
        <f>IF(ISERROR(VLOOKUP(A34,【入力用】個人登録!$A$21:$P$50,6,FALSE)),"",VLOOKUP(A34,【入力用】個人登録!$A$21:$P$50,6,FALSE)) &amp; IF(ISERROR(VLOOKUP(A34,【入力用】個人登録!$A$59:$P$127,6,FALSE)),"",VLOOKUP(A34,【入力用】個人登録!$A$59:$P$127,6,FALSE))</f>
        <v/>
      </c>
      <c r="M34" s="1392"/>
      <c r="N34" s="1392"/>
      <c r="O34" s="1393" t="str">
        <f>IF(ISERROR(VLOOKUP(A34,【入力用】個人登録!$A$21:$P$50,8,FALSE)),"",VLOOKUP(A34,【入力用】個人登録!$A$21:$P$50,8,FALSE)) &amp; IF(ISERROR(VLOOKUP(A34,【入力用】個人登録!$A$59:$P$127,8,FALSE)),"",VLOOKUP(A34,【入力用】個人登録!$A$59:$P$127,8,FALSE))</f>
        <v/>
      </c>
      <c r="P34" s="1394"/>
      <c r="Q34" s="1394"/>
      <c r="R34" s="259" t="str">
        <f>IF(ISERROR(VLOOKUP(A34,【入力用】個人登録!$A$21:$P$50,3,FALSE)),"",VLOOKUP(A34,【入力用】個人登録!$A$21:$P$50,3,FALSE)) &amp; IF(ISERROR(VLOOKUP(A34,【入力用】個人登録!$A$59:$P$127,3,FALSE)),"",VLOOKUP(A34,【入力用】個人登録!$A$59:$P$127,3,FALSE))</f>
        <v/>
      </c>
      <c r="S34" s="1385"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T34" s="1386"/>
      <c r="U34" s="1386"/>
      <c r="V34" s="1386"/>
      <c r="W34" s="64"/>
      <c r="AF34" s="67"/>
    </row>
    <row r="35" spans="1:32" s="65" customFormat="1" ht="25.15" customHeight="1">
      <c r="A35" s="449"/>
      <c r="B35" s="450"/>
      <c r="C35" s="1387" t="str">
        <f>IF(ISERROR(VLOOKUP(A35,【入力用】個人登録!$A$21:$P$50,2,FALSE)),"",VLOOKUP(A35,【入力用】個人登録!$A$21:$P$50,2,FALSE)) &amp; IF(ISERROR(VLOOKUP(A35,【入力用】個人登録!$A$59:$P$127,2,FALSE)),"",VLOOKUP(A35,【入力用】個人登録!$A$59:$P$127,2,FALSE))</f>
        <v/>
      </c>
      <c r="D35" s="1388"/>
      <c r="E35" s="1389" t="str">
        <f>IF(ISERROR(VLOOKUP(A35,【入力用】個人登録!$A$21:$P$50,13,FALSE)),"",VLOOKUP(A35,【入力用】個人登録!$A$21:$P$50,13,FALSE)) &amp; IF(ISERROR(VLOOKUP(A35,【入力用】個人登録!$A$59:$P$127,13,FALSE)),"",VLOOKUP(A35,【入力用】個人登録!$A$59:$P$127,13,FALSE))</f>
        <v/>
      </c>
      <c r="F35" s="1390"/>
      <c r="G35" s="1389" t="str">
        <f>IF(ISERROR(VLOOKUP(A35,【入力用】個人登録!$A$21:$P$50,15,FALSE)),"",VLOOKUP(A35,【入力用】個人登録!$A$21:$P$50,15,FALSE)) &amp; IF(ISERROR(VLOOKUP(A35,【入力用】個人登録!$A$59:$P$127,15,FALSE)),"",VLOOKUP(A35,【入力用】個人登録!$A$59:$P$127,15,FALSE))</f>
        <v/>
      </c>
      <c r="H35" s="1390"/>
      <c r="I35" s="1389" t="str">
        <f>IF(ISERROR(VLOOKUP(A35,【入力用】個人登録!$A$21:$P$50,5,FALSE)),"",VLOOKUP(A35,【入力用】個人登録!$A$21:$P$50,5,FALSE)) &amp; IF(ISERROR(VLOOKUP(A35,【入力用】個人登録!$A$59:$P$127,5,FALSE)),"",VLOOKUP(A35,【入力用】個人登録!$A$59:$P$127,5,FALSE))</f>
        <v/>
      </c>
      <c r="J35" s="1390"/>
      <c r="K35" s="1390"/>
      <c r="L35" s="1391" t="str">
        <f>IF(ISERROR(VLOOKUP(A35,【入力用】個人登録!$A$21:$P$50,6,FALSE)),"",VLOOKUP(A35,【入力用】個人登録!$A$21:$P$50,6,FALSE)) &amp; IF(ISERROR(VLOOKUP(A35,【入力用】個人登録!$A$59:$P$127,6,FALSE)),"",VLOOKUP(A35,【入力用】個人登録!$A$59:$P$127,6,FALSE))</f>
        <v/>
      </c>
      <c r="M35" s="1392"/>
      <c r="N35" s="1392"/>
      <c r="O35" s="1393" t="str">
        <f>IF(ISERROR(VLOOKUP(A35,【入力用】個人登録!$A$21:$P$50,8,FALSE)),"",VLOOKUP(A35,【入力用】個人登録!$A$21:$P$50,8,FALSE)) &amp; IF(ISERROR(VLOOKUP(A35,【入力用】個人登録!$A$59:$P$127,8,FALSE)),"",VLOOKUP(A35,【入力用】個人登録!$A$59:$P$127,8,FALSE))</f>
        <v/>
      </c>
      <c r="P35" s="1394"/>
      <c r="Q35" s="1394"/>
      <c r="R35" s="259" t="str">
        <f>IF(ISERROR(VLOOKUP(A35,【入力用】個人登録!$A$21:$P$50,3,FALSE)),"",VLOOKUP(A35,【入力用】個人登録!$A$21:$P$50,3,FALSE)) &amp; IF(ISERROR(VLOOKUP(A35,【入力用】個人登録!$A$59:$P$127,3,FALSE)),"",VLOOKUP(A35,【入力用】個人登録!$A$59:$P$127,3,FALSE))</f>
        <v/>
      </c>
      <c r="S35" s="1385"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T35" s="1386"/>
      <c r="U35" s="1386"/>
      <c r="V35" s="1386"/>
      <c r="W35" s="64"/>
      <c r="AF35" s="67"/>
    </row>
    <row r="36" spans="1:32" s="65" customFormat="1" ht="25.15" customHeight="1">
      <c r="A36" s="449"/>
      <c r="B36" s="450"/>
      <c r="C36" s="1387" t="str">
        <f>IF(ISERROR(VLOOKUP(A36,【入力用】個人登録!$A$21:$P$50,2,FALSE)),"",VLOOKUP(A36,【入力用】個人登録!$A$21:$P$50,2,FALSE)) &amp; IF(ISERROR(VLOOKUP(A36,【入力用】個人登録!$A$59:$P$127,2,FALSE)),"",VLOOKUP(A36,【入力用】個人登録!$A$59:$P$127,2,FALSE))</f>
        <v/>
      </c>
      <c r="D36" s="1388"/>
      <c r="E36" s="1389" t="str">
        <f>IF(ISERROR(VLOOKUP(A36,【入力用】個人登録!$A$21:$P$50,13,FALSE)),"",VLOOKUP(A36,【入力用】個人登録!$A$21:$P$50,13,FALSE)) &amp; IF(ISERROR(VLOOKUP(A36,【入力用】個人登録!$A$59:$P$127,13,FALSE)),"",VLOOKUP(A36,【入力用】個人登録!$A$59:$P$127,13,FALSE))</f>
        <v/>
      </c>
      <c r="F36" s="1390"/>
      <c r="G36" s="1389" t="str">
        <f>IF(ISERROR(VLOOKUP(A36,【入力用】個人登録!$A$21:$P$50,15,FALSE)),"",VLOOKUP(A36,【入力用】個人登録!$A$21:$P$50,15,FALSE)) &amp; IF(ISERROR(VLOOKUP(A36,【入力用】個人登録!$A$59:$P$127,15,FALSE)),"",VLOOKUP(A36,【入力用】個人登録!$A$59:$P$127,15,FALSE))</f>
        <v/>
      </c>
      <c r="H36" s="1390"/>
      <c r="I36" s="1389" t="str">
        <f>IF(ISERROR(VLOOKUP(A36,【入力用】個人登録!$A$21:$P$50,5,FALSE)),"",VLOOKUP(A36,【入力用】個人登録!$A$21:$P$50,5,FALSE)) &amp; IF(ISERROR(VLOOKUP(A36,【入力用】個人登録!$A$59:$P$127,5,FALSE)),"",VLOOKUP(A36,【入力用】個人登録!$A$59:$P$127,5,FALSE))</f>
        <v/>
      </c>
      <c r="J36" s="1390"/>
      <c r="K36" s="1390"/>
      <c r="L36" s="1391" t="str">
        <f>IF(ISERROR(VLOOKUP(A36,【入力用】個人登録!$A$21:$P$50,6,FALSE)),"",VLOOKUP(A36,【入力用】個人登録!$A$21:$P$50,6,FALSE)) &amp; IF(ISERROR(VLOOKUP(A36,【入力用】個人登録!$A$59:$P$127,6,FALSE)),"",VLOOKUP(A36,【入力用】個人登録!$A$59:$P$127,6,FALSE))</f>
        <v/>
      </c>
      <c r="M36" s="1392"/>
      <c r="N36" s="1392"/>
      <c r="O36" s="1393" t="str">
        <f>IF(ISERROR(VLOOKUP(A36,【入力用】個人登録!$A$21:$P$50,8,FALSE)),"",VLOOKUP(A36,【入力用】個人登録!$A$21:$P$50,8,FALSE)) &amp; IF(ISERROR(VLOOKUP(A36,【入力用】個人登録!$A$59:$P$127,8,FALSE)),"",VLOOKUP(A36,【入力用】個人登録!$A$59:$P$127,8,FALSE))</f>
        <v/>
      </c>
      <c r="P36" s="1394"/>
      <c r="Q36" s="1394"/>
      <c r="R36" s="259" t="str">
        <f>IF(ISERROR(VLOOKUP(A36,【入力用】個人登録!$A$21:$P$50,3,FALSE)),"",VLOOKUP(A36,【入力用】個人登録!$A$21:$P$50,3,FALSE)) &amp; IF(ISERROR(VLOOKUP(A36,【入力用】個人登録!$A$59:$P$127,3,FALSE)),"",VLOOKUP(A36,【入力用】個人登録!$A$59:$P$127,3,FALSE))</f>
        <v/>
      </c>
      <c r="S36" s="1385"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T36" s="1386"/>
      <c r="U36" s="1386"/>
      <c r="V36" s="1386"/>
      <c r="W36" s="64"/>
      <c r="AF36" s="67"/>
    </row>
    <row r="37" spans="1:32" s="65" customFormat="1" ht="25.15" customHeight="1">
      <c r="A37" s="449"/>
      <c r="B37" s="450"/>
      <c r="C37" s="1387" t="str">
        <f>IF(ISERROR(VLOOKUP(A37,【入力用】個人登録!$A$21:$P$50,2,FALSE)),"",VLOOKUP(A37,【入力用】個人登録!$A$21:$P$50,2,FALSE)) &amp; IF(ISERROR(VLOOKUP(A37,【入力用】個人登録!$A$59:$P$127,2,FALSE)),"",VLOOKUP(A37,【入力用】個人登録!$A$59:$P$127,2,FALSE))</f>
        <v/>
      </c>
      <c r="D37" s="1388"/>
      <c r="E37" s="1389" t="str">
        <f>IF(ISERROR(VLOOKUP(A37,【入力用】個人登録!$A$21:$P$50,13,FALSE)),"",VLOOKUP(A37,【入力用】個人登録!$A$21:$P$50,13,FALSE)) &amp; IF(ISERROR(VLOOKUP(A37,【入力用】個人登録!$A$59:$P$127,13,FALSE)),"",VLOOKUP(A37,【入力用】個人登録!$A$59:$P$127,13,FALSE))</f>
        <v/>
      </c>
      <c r="F37" s="1390"/>
      <c r="G37" s="1389" t="str">
        <f>IF(ISERROR(VLOOKUP(A37,【入力用】個人登録!$A$21:$P$50,15,FALSE)),"",VLOOKUP(A37,【入力用】個人登録!$A$21:$P$50,15,FALSE)) &amp; IF(ISERROR(VLOOKUP(A37,【入力用】個人登録!$A$59:$P$127,15,FALSE)),"",VLOOKUP(A37,【入力用】個人登録!$A$59:$P$127,15,FALSE))</f>
        <v/>
      </c>
      <c r="H37" s="1390"/>
      <c r="I37" s="1389" t="str">
        <f>IF(ISERROR(VLOOKUP(A37,【入力用】個人登録!$A$21:$P$50,5,FALSE)),"",VLOOKUP(A37,【入力用】個人登録!$A$21:$P$50,5,FALSE)) &amp; IF(ISERROR(VLOOKUP(A37,【入力用】個人登録!$A$59:$P$127,5,FALSE)),"",VLOOKUP(A37,【入力用】個人登録!$A$59:$P$127,5,FALSE))</f>
        <v/>
      </c>
      <c r="J37" s="1390"/>
      <c r="K37" s="1390"/>
      <c r="L37" s="1391" t="str">
        <f>IF(ISERROR(VLOOKUP(A37,【入力用】個人登録!$A$21:$P$50,6,FALSE)),"",VLOOKUP(A37,【入力用】個人登録!$A$21:$P$50,6,FALSE)) &amp; IF(ISERROR(VLOOKUP(A37,【入力用】個人登録!$A$59:$P$127,6,FALSE)),"",VLOOKUP(A37,【入力用】個人登録!$A$59:$P$127,6,FALSE))</f>
        <v/>
      </c>
      <c r="M37" s="1392"/>
      <c r="N37" s="1392"/>
      <c r="O37" s="1393" t="str">
        <f>IF(ISERROR(VLOOKUP(A37,【入力用】個人登録!$A$21:$P$50,8,FALSE)),"",VLOOKUP(A37,【入力用】個人登録!$A$21:$P$50,8,FALSE)) &amp; IF(ISERROR(VLOOKUP(A37,【入力用】個人登録!$A$59:$P$127,8,FALSE)),"",VLOOKUP(A37,【入力用】個人登録!$A$59:$P$127,8,FALSE))</f>
        <v/>
      </c>
      <c r="P37" s="1394"/>
      <c r="Q37" s="1394"/>
      <c r="R37" s="259" t="str">
        <f>IF(ISERROR(VLOOKUP(A37,【入力用】個人登録!$A$21:$P$50,3,FALSE)),"",VLOOKUP(A37,【入力用】個人登録!$A$21:$P$50,3,FALSE)) &amp; IF(ISERROR(VLOOKUP(A37,【入力用】個人登録!$A$59:$P$127,3,FALSE)),"",VLOOKUP(A37,【入力用】個人登録!$A$59:$P$127,3,FALSE))</f>
        <v/>
      </c>
      <c r="S37" s="1385"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T37" s="1386"/>
      <c r="U37" s="1386"/>
      <c r="V37" s="1386"/>
      <c r="W37" s="64"/>
      <c r="AF37" s="67"/>
    </row>
    <row r="38" spans="1:32" s="65" customFormat="1" ht="25.15" customHeight="1">
      <c r="A38" s="449"/>
      <c r="B38" s="450"/>
      <c r="C38" s="1387" t="str">
        <f>IF(ISERROR(VLOOKUP(A38,【入力用】個人登録!$A$21:$P$50,2,FALSE)),"",VLOOKUP(A38,【入力用】個人登録!$A$21:$P$50,2,FALSE)) &amp; IF(ISERROR(VLOOKUP(A38,【入力用】個人登録!$A$59:$P$127,2,FALSE)),"",VLOOKUP(A38,【入力用】個人登録!$A$59:$P$127,2,FALSE))</f>
        <v/>
      </c>
      <c r="D38" s="1388"/>
      <c r="E38" s="1389" t="str">
        <f>IF(ISERROR(VLOOKUP(A38,【入力用】個人登録!$A$21:$P$50,13,FALSE)),"",VLOOKUP(A38,【入力用】個人登録!$A$21:$P$50,13,FALSE)) &amp; IF(ISERROR(VLOOKUP(A38,【入力用】個人登録!$A$59:$P$127,13,FALSE)),"",VLOOKUP(A38,【入力用】個人登録!$A$59:$P$127,13,FALSE))</f>
        <v/>
      </c>
      <c r="F38" s="1390"/>
      <c r="G38" s="1389" t="str">
        <f>IF(ISERROR(VLOOKUP(A38,【入力用】個人登録!$A$21:$P$50,15,FALSE)),"",VLOOKUP(A38,【入力用】個人登録!$A$21:$P$50,15,FALSE)) &amp; IF(ISERROR(VLOOKUP(A38,【入力用】個人登録!$A$59:$P$127,15,FALSE)),"",VLOOKUP(A38,【入力用】個人登録!$A$59:$P$127,15,FALSE))</f>
        <v/>
      </c>
      <c r="H38" s="1390"/>
      <c r="I38" s="1389" t="str">
        <f>IF(ISERROR(VLOOKUP(A38,【入力用】個人登録!$A$21:$P$50,5,FALSE)),"",VLOOKUP(A38,【入力用】個人登録!$A$21:$P$50,5,FALSE)) &amp; IF(ISERROR(VLOOKUP(A38,【入力用】個人登録!$A$59:$P$127,5,FALSE)),"",VLOOKUP(A38,【入力用】個人登録!$A$59:$P$127,5,FALSE))</f>
        <v/>
      </c>
      <c r="J38" s="1390"/>
      <c r="K38" s="1390"/>
      <c r="L38" s="1391" t="str">
        <f>IF(ISERROR(VLOOKUP(A38,【入力用】個人登録!$A$21:$P$50,6,FALSE)),"",VLOOKUP(A38,【入力用】個人登録!$A$21:$P$50,6,FALSE)) &amp; IF(ISERROR(VLOOKUP(A38,【入力用】個人登録!$A$59:$P$127,6,FALSE)),"",VLOOKUP(A38,【入力用】個人登録!$A$59:$P$127,6,FALSE))</f>
        <v/>
      </c>
      <c r="M38" s="1392"/>
      <c r="N38" s="1392"/>
      <c r="O38" s="1393" t="str">
        <f>IF(ISERROR(VLOOKUP(A38,【入力用】個人登録!$A$21:$P$50,8,FALSE)),"",VLOOKUP(A38,【入力用】個人登録!$A$21:$P$50,8,FALSE)) &amp; IF(ISERROR(VLOOKUP(A38,【入力用】個人登録!$A$59:$P$127,8,FALSE)),"",VLOOKUP(A38,【入力用】個人登録!$A$59:$P$127,8,FALSE))</f>
        <v/>
      </c>
      <c r="P38" s="1394"/>
      <c r="Q38" s="1394"/>
      <c r="R38" s="259" t="str">
        <f>IF(ISERROR(VLOOKUP(A38,【入力用】個人登録!$A$21:$P$50,3,FALSE)),"",VLOOKUP(A38,【入力用】個人登録!$A$21:$P$50,3,FALSE)) &amp; IF(ISERROR(VLOOKUP(A38,【入力用】個人登録!$A$59:$P$127,3,FALSE)),"",VLOOKUP(A38,【入力用】個人登録!$A$59:$P$127,3,FALSE))</f>
        <v/>
      </c>
      <c r="S38" s="1385"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T38" s="1386"/>
      <c r="U38" s="1386"/>
      <c r="V38" s="1386"/>
      <c r="W38" s="64"/>
      <c r="AF38" s="67"/>
    </row>
    <row r="39" spans="1:32" s="65" customFormat="1" ht="25.15" customHeight="1">
      <c r="A39" s="449"/>
      <c r="B39" s="450"/>
      <c r="C39" s="1387" t="str">
        <f>IF(ISERROR(VLOOKUP(A39,【入力用】個人登録!$A$21:$P$50,2,FALSE)),"",VLOOKUP(A39,【入力用】個人登録!$A$21:$P$50,2,FALSE)) &amp; IF(ISERROR(VLOOKUP(A39,【入力用】個人登録!$A$59:$P$127,2,FALSE)),"",VLOOKUP(A39,【入力用】個人登録!$A$59:$P$127,2,FALSE))</f>
        <v/>
      </c>
      <c r="D39" s="1388"/>
      <c r="E39" s="1389" t="str">
        <f>IF(ISERROR(VLOOKUP(A39,【入力用】個人登録!$A$21:$P$50,13,FALSE)),"",VLOOKUP(A39,【入力用】個人登録!$A$21:$P$50,13,FALSE)) &amp; IF(ISERROR(VLOOKUP(A39,【入力用】個人登録!$A$59:$P$127,13,FALSE)),"",VLOOKUP(A39,【入力用】個人登録!$A$59:$P$127,13,FALSE))</f>
        <v/>
      </c>
      <c r="F39" s="1390"/>
      <c r="G39" s="1389" t="str">
        <f>IF(ISERROR(VLOOKUP(A39,【入力用】個人登録!$A$21:$P$50,15,FALSE)),"",VLOOKUP(A39,【入力用】個人登録!$A$21:$P$50,15,FALSE)) &amp; IF(ISERROR(VLOOKUP(A39,【入力用】個人登録!$A$59:$P$127,15,FALSE)),"",VLOOKUP(A39,【入力用】個人登録!$A$59:$P$127,15,FALSE))</f>
        <v/>
      </c>
      <c r="H39" s="1390"/>
      <c r="I39" s="1389" t="str">
        <f>IF(ISERROR(VLOOKUP(A39,【入力用】個人登録!$A$21:$P$50,5,FALSE)),"",VLOOKUP(A39,【入力用】個人登録!$A$21:$P$50,5,FALSE)) &amp; IF(ISERROR(VLOOKUP(A39,【入力用】個人登録!$A$59:$P$127,5,FALSE)),"",VLOOKUP(A39,【入力用】個人登録!$A$59:$P$127,5,FALSE))</f>
        <v/>
      </c>
      <c r="J39" s="1390"/>
      <c r="K39" s="1390"/>
      <c r="L39" s="1391" t="str">
        <f>IF(ISERROR(VLOOKUP(A39,【入力用】個人登録!$A$21:$P$50,6,FALSE)),"",VLOOKUP(A39,【入力用】個人登録!$A$21:$P$50,6,FALSE)) &amp; IF(ISERROR(VLOOKUP(A39,【入力用】個人登録!$A$59:$P$127,6,FALSE)),"",VLOOKUP(A39,【入力用】個人登録!$A$59:$P$127,6,FALSE))</f>
        <v/>
      </c>
      <c r="M39" s="1392"/>
      <c r="N39" s="1392"/>
      <c r="O39" s="1393" t="str">
        <f>IF(ISERROR(VLOOKUP(A39,【入力用】個人登録!$A$21:$P$50,8,FALSE)),"",VLOOKUP(A39,【入力用】個人登録!$A$21:$P$50,8,FALSE)) &amp; IF(ISERROR(VLOOKUP(A39,【入力用】個人登録!$A$59:$P$127,8,FALSE)),"",VLOOKUP(A39,【入力用】個人登録!$A$59:$P$127,8,FALSE))</f>
        <v/>
      </c>
      <c r="P39" s="1394"/>
      <c r="Q39" s="1394"/>
      <c r="R39" s="259" t="str">
        <f>IF(ISERROR(VLOOKUP(A39,【入力用】個人登録!$A$21:$P$50,3,FALSE)),"",VLOOKUP(A39,【入力用】個人登録!$A$21:$P$50,3,FALSE)) &amp; IF(ISERROR(VLOOKUP(A39,【入力用】個人登録!$A$59:$P$127,3,FALSE)),"",VLOOKUP(A39,【入力用】個人登録!$A$59:$P$127,3,FALSE))</f>
        <v/>
      </c>
      <c r="S39" s="1385"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T39" s="1386"/>
      <c r="U39" s="1386"/>
      <c r="V39" s="1386"/>
      <c r="W39" s="64"/>
      <c r="AF39" s="67"/>
    </row>
    <row r="40" spans="1:32" s="65" customFormat="1" ht="25.15" customHeight="1">
      <c r="A40" s="449"/>
      <c r="B40" s="450"/>
      <c r="C40" s="1387" t="str">
        <f>IF(ISERROR(VLOOKUP(A40,【入力用】個人登録!$A$21:$P$50,2,FALSE)),"",VLOOKUP(A40,【入力用】個人登録!$A$21:$P$50,2,FALSE)) &amp; IF(ISERROR(VLOOKUP(A40,【入力用】個人登録!$A$59:$P$127,2,FALSE)),"",VLOOKUP(A40,【入力用】個人登録!$A$59:$P$127,2,FALSE))</f>
        <v/>
      </c>
      <c r="D40" s="1388"/>
      <c r="E40" s="1389" t="str">
        <f>IF(ISERROR(VLOOKUP(A40,【入力用】個人登録!$A$21:$P$50,13,FALSE)),"",VLOOKUP(A40,【入力用】個人登録!$A$21:$P$50,13,FALSE)) &amp; IF(ISERROR(VLOOKUP(A40,【入力用】個人登録!$A$59:$P$127,13,FALSE)),"",VLOOKUP(A40,【入力用】個人登録!$A$59:$P$127,13,FALSE))</f>
        <v/>
      </c>
      <c r="F40" s="1390"/>
      <c r="G40" s="1389" t="str">
        <f>IF(ISERROR(VLOOKUP(A40,【入力用】個人登録!$A$21:$P$50,15,FALSE)),"",VLOOKUP(A40,【入力用】個人登録!$A$21:$P$50,15,FALSE)) &amp; IF(ISERROR(VLOOKUP(A40,【入力用】個人登録!$A$59:$P$127,15,FALSE)),"",VLOOKUP(A40,【入力用】個人登録!$A$59:$P$127,15,FALSE))</f>
        <v/>
      </c>
      <c r="H40" s="1390"/>
      <c r="I40" s="1389" t="str">
        <f>IF(ISERROR(VLOOKUP(A40,【入力用】個人登録!$A$21:$P$50,5,FALSE)),"",VLOOKUP(A40,【入力用】個人登録!$A$21:$P$50,5,FALSE)) &amp; IF(ISERROR(VLOOKUP(A40,【入力用】個人登録!$A$59:$P$127,5,FALSE)),"",VLOOKUP(A40,【入力用】個人登録!$A$59:$P$127,5,FALSE))</f>
        <v/>
      </c>
      <c r="J40" s="1390"/>
      <c r="K40" s="1390"/>
      <c r="L40" s="1391" t="str">
        <f>IF(ISERROR(VLOOKUP(A40,【入力用】個人登録!$A$21:$P$50,6,FALSE)),"",VLOOKUP(A40,【入力用】個人登録!$A$21:$P$50,6,FALSE)) &amp; IF(ISERROR(VLOOKUP(A40,【入力用】個人登録!$A$59:$P$127,6,FALSE)),"",VLOOKUP(A40,【入力用】個人登録!$A$59:$P$127,6,FALSE))</f>
        <v/>
      </c>
      <c r="M40" s="1392"/>
      <c r="N40" s="1392"/>
      <c r="O40" s="1393" t="str">
        <f>IF(ISERROR(VLOOKUP(A40,【入力用】個人登録!$A$21:$P$50,8,FALSE)),"",VLOOKUP(A40,【入力用】個人登録!$A$21:$P$50,8,FALSE)) &amp; IF(ISERROR(VLOOKUP(A40,【入力用】個人登録!$A$59:$P$127,8,FALSE)),"",VLOOKUP(A40,【入力用】個人登録!$A$59:$P$127,8,FALSE))</f>
        <v/>
      </c>
      <c r="P40" s="1394"/>
      <c r="Q40" s="1394"/>
      <c r="R40" s="259" t="str">
        <f>IF(ISERROR(VLOOKUP(A40,【入力用】個人登録!$A$21:$P$50,3,FALSE)),"",VLOOKUP(A40,【入力用】個人登録!$A$21:$P$50,3,FALSE)) &amp; IF(ISERROR(VLOOKUP(A40,【入力用】個人登録!$A$59:$P$127,3,FALSE)),"",VLOOKUP(A40,【入力用】個人登録!$A$59:$P$127,3,FALSE))</f>
        <v/>
      </c>
      <c r="S40" s="1385"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T40" s="1386"/>
      <c r="U40" s="1386"/>
      <c r="V40" s="1386"/>
      <c r="W40" s="64"/>
      <c r="AF40" s="67"/>
    </row>
    <row r="41" spans="1:32" s="65" customFormat="1" ht="25.15" customHeight="1">
      <c r="A41" s="449"/>
      <c r="B41" s="450"/>
      <c r="C41" s="1387" t="str">
        <f>IF(ISERROR(VLOOKUP(A41,【入力用】個人登録!$A$21:$P$50,2,FALSE)),"",VLOOKUP(A41,【入力用】個人登録!$A$21:$P$50,2,FALSE)) &amp; IF(ISERROR(VLOOKUP(A41,【入力用】個人登録!$A$59:$P$127,2,FALSE)),"",VLOOKUP(A41,【入力用】個人登録!$A$59:$P$127,2,FALSE))</f>
        <v/>
      </c>
      <c r="D41" s="1388"/>
      <c r="E41" s="1389" t="str">
        <f>IF(ISERROR(VLOOKUP(A41,【入力用】個人登録!$A$21:$P$50,13,FALSE)),"",VLOOKUP(A41,【入力用】個人登録!$A$21:$P$50,13,FALSE)) &amp; IF(ISERROR(VLOOKUP(A41,【入力用】個人登録!$A$59:$P$127,13,FALSE)),"",VLOOKUP(A41,【入力用】個人登録!$A$59:$P$127,13,FALSE))</f>
        <v/>
      </c>
      <c r="F41" s="1390"/>
      <c r="G41" s="1389" t="str">
        <f>IF(ISERROR(VLOOKUP(A41,【入力用】個人登録!$A$21:$P$50,15,FALSE)),"",VLOOKUP(A41,【入力用】個人登録!$A$21:$P$50,15,FALSE)) &amp; IF(ISERROR(VLOOKUP(A41,【入力用】個人登録!$A$59:$P$127,15,FALSE)),"",VLOOKUP(A41,【入力用】個人登録!$A$59:$P$127,15,FALSE))</f>
        <v/>
      </c>
      <c r="H41" s="1390"/>
      <c r="I41" s="1389" t="str">
        <f>IF(ISERROR(VLOOKUP(A41,【入力用】個人登録!$A$21:$P$50,5,FALSE)),"",VLOOKUP(A41,【入力用】個人登録!$A$21:$P$50,5,FALSE)) &amp; IF(ISERROR(VLOOKUP(A41,【入力用】個人登録!$A$59:$P$127,5,FALSE)),"",VLOOKUP(A41,【入力用】個人登録!$A$59:$P$127,5,FALSE))</f>
        <v/>
      </c>
      <c r="J41" s="1390"/>
      <c r="K41" s="1390"/>
      <c r="L41" s="1391" t="str">
        <f>IF(ISERROR(VLOOKUP(A41,【入力用】個人登録!$A$21:$P$50,6,FALSE)),"",VLOOKUP(A41,【入力用】個人登録!$A$21:$P$50,6,FALSE)) &amp; IF(ISERROR(VLOOKUP(A41,【入力用】個人登録!$A$59:$P$127,6,FALSE)),"",VLOOKUP(A41,【入力用】個人登録!$A$59:$P$127,6,FALSE))</f>
        <v/>
      </c>
      <c r="M41" s="1392"/>
      <c r="N41" s="1392"/>
      <c r="O41" s="1393" t="str">
        <f>IF(ISERROR(VLOOKUP(A41,【入力用】個人登録!$A$21:$P$50,8,FALSE)),"",VLOOKUP(A41,【入力用】個人登録!$A$21:$P$50,8,FALSE)) &amp; IF(ISERROR(VLOOKUP(A41,【入力用】個人登録!$A$59:$P$127,8,FALSE)),"",VLOOKUP(A41,【入力用】個人登録!$A$59:$P$127,8,FALSE))</f>
        <v/>
      </c>
      <c r="P41" s="1394"/>
      <c r="Q41" s="1394"/>
      <c r="R41" s="259" t="str">
        <f>IF(ISERROR(VLOOKUP(A41,【入力用】個人登録!$A$21:$P$50,3,FALSE)),"",VLOOKUP(A41,【入力用】個人登録!$A$21:$P$50,3,FALSE)) &amp; IF(ISERROR(VLOOKUP(A41,【入力用】個人登録!$A$59:$P$127,3,FALSE)),"",VLOOKUP(A41,【入力用】個人登録!$A$59:$P$127,3,FALSE))</f>
        <v/>
      </c>
      <c r="S41" s="1385"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T41" s="1386"/>
      <c r="U41" s="1386"/>
      <c r="V41" s="1386"/>
      <c r="W41" s="64"/>
      <c r="AF41" s="67"/>
    </row>
    <row r="42" spans="1:32" s="65" customFormat="1" ht="25.15" customHeight="1">
      <c r="A42" s="449"/>
      <c r="B42" s="450"/>
      <c r="C42" s="1387" t="str">
        <f>IF(ISERROR(VLOOKUP(A42,【入力用】個人登録!$A$21:$P$50,2,FALSE)),"",VLOOKUP(A42,【入力用】個人登録!$A$21:$P$50,2,FALSE)) &amp; IF(ISERROR(VLOOKUP(A42,【入力用】個人登録!$A$59:$P$127,2,FALSE)),"",VLOOKUP(A42,【入力用】個人登録!$A$59:$P$127,2,FALSE))</f>
        <v/>
      </c>
      <c r="D42" s="1388"/>
      <c r="E42" s="1389" t="str">
        <f>IF(ISERROR(VLOOKUP(A42,【入力用】個人登録!$A$21:$P$50,13,FALSE)),"",VLOOKUP(A42,【入力用】個人登録!$A$21:$P$50,13,FALSE)) &amp; IF(ISERROR(VLOOKUP(A42,【入力用】個人登録!$A$59:$P$127,13,FALSE)),"",VLOOKUP(A42,【入力用】個人登録!$A$59:$P$127,13,FALSE))</f>
        <v/>
      </c>
      <c r="F42" s="1390"/>
      <c r="G42" s="1389" t="str">
        <f>IF(ISERROR(VLOOKUP(A42,【入力用】個人登録!$A$21:$P$50,15,FALSE)),"",VLOOKUP(A42,【入力用】個人登録!$A$21:$P$50,15,FALSE)) &amp; IF(ISERROR(VLOOKUP(A42,【入力用】個人登録!$A$59:$P$127,15,FALSE)),"",VLOOKUP(A42,【入力用】個人登録!$A$59:$P$127,15,FALSE))</f>
        <v/>
      </c>
      <c r="H42" s="1390"/>
      <c r="I42" s="1389" t="str">
        <f>IF(ISERROR(VLOOKUP(A42,【入力用】個人登録!$A$21:$P$50,5,FALSE)),"",VLOOKUP(A42,【入力用】個人登録!$A$21:$P$50,5,FALSE)) &amp; IF(ISERROR(VLOOKUP(A42,【入力用】個人登録!$A$59:$P$127,5,FALSE)),"",VLOOKUP(A42,【入力用】個人登録!$A$59:$P$127,5,FALSE))</f>
        <v/>
      </c>
      <c r="J42" s="1390"/>
      <c r="K42" s="1390"/>
      <c r="L42" s="1391" t="str">
        <f>IF(ISERROR(VLOOKUP(A42,【入力用】個人登録!$A$21:$P$50,6,FALSE)),"",VLOOKUP(A42,【入力用】個人登録!$A$21:$P$50,6,FALSE)) &amp; IF(ISERROR(VLOOKUP(A42,【入力用】個人登録!$A$59:$P$127,6,FALSE)),"",VLOOKUP(A42,【入力用】個人登録!$A$59:$P$127,6,FALSE))</f>
        <v/>
      </c>
      <c r="M42" s="1392"/>
      <c r="N42" s="1392"/>
      <c r="O42" s="1393" t="str">
        <f>IF(ISERROR(VLOOKUP(A42,【入力用】個人登録!$A$21:$P$50,8,FALSE)),"",VLOOKUP(A42,【入力用】個人登録!$A$21:$P$50,8,FALSE)) &amp; IF(ISERROR(VLOOKUP(A42,【入力用】個人登録!$A$59:$P$127,8,FALSE)),"",VLOOKUP(A42,【入力用】個人登録!$A$59:$P$127,8,FALSE))</f>
        <v/>
      </c>
      <c r="P42" s="1394"/>
      <c r="Q42" s="1394"/>
      <c r="R42" s="259" t="str">
        <f>IF(ISERROR(VLOOKUP(A42,【入力用】個人登録!$A$21:$P$50,3,FALSE)),"",VLOOKUP(A42,【入力用】個人登録!$A$21:$P$50,3,FALSE)) &amp; IF(ISERROR(VLOOKUP(A42,【入力用】個人登録!$A$59:$P$127,3,FALSE)),"",VLOOKUP(A42,【入力用】個人登録!$A$59:$P$127,3,FALSE))</f>
        <v/>
      </c>
      <c r="S42" s="1385"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T42" s="1386"/>
      <c r="U42" s="1386"/>
      <c r="V42" s="1386"/>
      <c r="W42" s="64"/>
      <c r="AF42" s="67"/>
    </row>
    <row r="43" spans="1:32" s="65" customFormat="1" ht="25.15" customHeight="1">
      <c r="A43" s="449"/>
      <c r="B43" s="450"/>
      <c r="C43" s="1387" t="str">
        <f>IF(ISERROR(VLOOKUP(A43,【入力用】個人登録!$A$21:$P$50,2,FALSE)),"",VLOOKUP(A43,【入力用】個人登録!$A$21:$P$50,2,FALSE)) &amp; IF(ISERROR(VLOOKUP(A43,【入力用】個人登録!$A$59:$P$127,2,FALSE)),"",VLOOKUP(A43,【入力用】個人登録!$A$59:$P$127,2,FALSE))</f>
        <v/>
      </c>
      <c r="D43" s="1388"/>
      <c r="E43" s="1389" t="str">
        <f>IF(ISERROR(VLOOKUP(A43,【入力用】個人登録!$A$21:$P$50,13,FALSE)),"",VLOOKUP(A43,【入力用】個人登録!$A$21:$P$50,13,FALSE)) &amp; IF(ISERROR(VLOOKUP(A43,【入力用】個人登録!$A$59:$P$127,13,FALSE)),"",VLOOKUP(A43,【入力用】個人登録!$A$59:$P$127,13,FALSE))</f>
        <v/>
      </c>
      <c r="F43" s="1390"/>
      <c r="G43" s="1389" t="str">
        <f>IF(ISERROR(VLOOKUP(A43,【入力用】個人登録!$A$21:$P$50,15,FALSE)),"",VLOOKUP(A43,【入力用】個人登録!$A$21:$P$50,15,FALSE)) &amp; IF(ISERROR(VLOOKUP(A43,【入力用】個人登録!$A$59:$P$127,15,FALSE)),"",VLOOKUP(A43,【入力用】個人登録!$A$59:$P$127,15,FALSE))</f>
        <v/>
      </c>
      <c r="H43" s="1390"/>
      <c r="I43" s="1389" t="str">
        <f>IF(ISERROR(VLOOKUP(A43,【入力用】個人登録!$A$21:$P$50,5,FALSE)),"",VLOOKUP(A43,【入力用】個人登録!$A$21:$P$50,5,FALSE)) &amp; IF(ISERROR(VLOOKUP(A43,【入力用】個人登録!$A$59:$P$127,5,FALSE)),"",VLOOKUP(A43,【入力用】個人登録!$A$59:$P$127,5,FALSE))</f>
        <v/>
      </c>
      <c r="J43" s="1390"/>
      <c r="K43" s="1390"/>
      <c r="L43" s="1391" t="str">
        <f>IF(ISERROR(VLOOKUP(A43,【入力用】個人登録!$A$21:$P$50,6,FALSE)),"",VLOOKUP(A43,【入力用】個人登録!$A$21:$P$50,6,FALSE)) &amp; IF(ISERROR(VLOOKUP(A43,【入力用】個人登録!$A$59:$P$127,6,FALSE)),"",VLOOKUP(A43,【入力用】個人登録!$A$59:$P$127,6,FALSE))</f>
        <v/>
      </c>
      <c r="M43" s="1392"/>
      <c r="N43" s="1392"/>
      <c r="O43" s="1393" t="str">
        <f>IF(ISERROR(VLOOKUP(A43,【入力用】個人登録!$A$21:$P$50,8,FALSE)),"",VLOOKUP(A43,【入力用】個人登録!$A$21:$P$50,8,FALSE)) &amp; IF(ISERROR(VLOOKUP(A43,【入力用】個人登録!$A$59:$P$127,8,FALSE)),"",VLOOKUP(A43,【入力用】個人登録!$A$59:$P$127,8,FALSE))</f>
        <v/>
      </c>
      <c r="P43" s="1394"/>
      <c r="Q43" s="1394"/>
      <c r="R43" s="259" t="str">
        <f>IF(ISERROR(VLOOKUP(A43,【入力用】個人登録!$A$21:$P$50,3,FALSE)),"",VLOOKUP(A43,【入力用】個人登録!$A$21:$P$50,3,FALSE)) &amp; IF(ISERROR(VLOOKUP(A43,【入力用】個人登録!$A$59:$P$127,3,FALSE)),"",VLOOKUP(A43,【入力用】個人登録!$A$59:$P$127,3,FALSE))</f>
        <v/>
      </c>
      <c r="S43" s="1385"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T43" s="1386"/>
      <c r="U43" s="1386"/>
      <c r="V43" s="1386"/>
      <c r="W43" s="64"/>
      <c r="AF43" s="67"/>
    </row>
    <row r="44" spans="1:32" s="65" customFormat="1" ht="25.15" customHeight="1">
      <c r="A44" s="449"/>
      <c r="B44" s="450"/>
      <c r="C44" s="1387" t="str">
        <f>IF(ISERROR(VLOOKUP(A44,【入力用】個人登録!$A$21:$P$50,2,FALSE)),"",VLOOKUP(A44,【入力用】個人登録!$A$21:$P$50,2,FALSE)) &amp; IF(ISERROR(VLOOKUP(A44,【入力用】個人登録!$A$59:$P$127,2,FALSE)),"",VLOOKUP(A44,【入力用】個人登録!$A$59:$P$127,2,FALSE))</f>
        <v/>
      </c>
      <c r="D44" s="1388"/>
      <c r="E44" s="1389" t="str">
        <f>IF(ISERROR(VLOOKUP(A44,【入力用】個人登録!$A$21:$P$50,13,FALSE)),"",VLOOKUP(A44,【入力用】個人登録!$A$21:$P$50,13,FALSE)) &amp; IF(ISERROR(VLOOKUP(A44,【入力用】個人登録!$A$59:$P$127,13,FALSE)),"",VLOOKUP(A44,【入力用】個人登録!$A$59:$P$127,13,FALSE))</f>
        <v/>
      </c>
      <c r="F44" s="1390"/>
      <c r="G44" s="1389" t="str">
        <f>IF(ISERROR(VLOOKUP(A44,【入力用】個人登録!$A$21:$P$50,15,FALSE)),"",VLOOKUP(A44,【入力用】個人登録!$A$21:$P$50,15,FALSE)) &amp; IF(ISERROR(VLOOKUP(A44,【入力用】個人登録!$A$59:$P$127,15,FALSE)),"",VLOOKUP(A44,【入力用】個人登録!$A$59:$P$127,15,FALSE))</f>
        <v/>
      </c>
      <c r="H44" s="1390"/>
      <c r="I44" s="1389" t="str">
        <f>IF(ISERROR(VLOOKUP(A44,【入力用】個人登録!$A$21:$P$50,5,FALSE)),"",VLOOKUP(A44,【入力用】個人登録!$A$21:$P$50,5,FALSE)) &amp; IF(ISERROR(VLOOKUP(A44,【入力用】個人登録!$A$59:$P$127,5,FALSE)),"",VLOOKUP(A44,【入力用】個人登録!$A$59:$P$127,5,FALSE))</f>
        <v/>
      </c>
      <c r="J44" s="1390"/>
      <c r="K44" s="1390"/>
      <c r="L44" s="1391" t="str">
        <f>IF(ISERROR(VLOOKUP(A44,【入力用】個人登録!$A$21:$P$50,6,FALSE)),"",VLOOKUP(A44,【入力用】個人登録!$A$21:$P$50,6,FALSE)) &amp; IF(ISERROR(VLOOKUP(A44,【入力用】個人登録!$A$59:$P$127,6,FALSE)),"",VLOOKUP(A44,【入力用】個人登録!$A$59:$P$127,6,FALSE))</f>
        <v/>
      </c>
      <c r="M44" s="1392"/>
      <c r="N44" s="1392"/>
      <c r="O44" s="1393" t="str">
        <f>IF(ISERROR(VLOOKUP(A44,【入力用】個人登録!$A$21:$P$50,8,FALSE)),"",VLOOKUP(A44,【入力用】個人登録!$A$21:$P$50,8,FALSE)) &amp; IF(ISERROR(VLOOKUP(A44,【入力用】個人登録!$A$59:$P$127,8,FALSE)),"",VLOOKUP(A44,【入力用】個人登録!$A$59:$P$127,8,FALSE))</f>
        <v/>
      </c>
      <c r="P44" s="1394"/>
      <c r="Q44" s="1394"/>
      <c r="R44" s="259" t="str">
        <f>IF(ISERROR(VLOOKUP(A44,【入力用】個人登録!$A$21:$P$50,3,FALSE)),"",VLOOKUP(A44,【入力用】個人登録!$A$21:$P$50,3,FALSE)) &amp; IF(ISERROR(VLOOKUP(A44,【入力用】個人登録!$A$59:$P$127,3,FALSE)),"",VLOOKUP(A44,【入力用】個人登録!$A$59:$P$127,3,FALSE))</f>
        <v/>
      </c>
      <c r="S44" s="1385"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T44" s="1386"/>
      <c r="U44" s="1386"/>
      <c r="V44" s="1386"/>
      <c r="W44" s="64"/>
      <c r="AF44" s="67"/>
    </row>
    <row r="45" spans="1:32" s="65" customFormat="1" ht="25.15" customHeight="1">
      <c r="A45" s="449"/>
      <c r="B45" s="210"/>
      <c r="C45" s="1400" t="str">
        <f>IF(ISERROR(VLOOKUP(A45,【入力用】個人登録!$A$21:$P$50,2,FALSE)),"",VLOOKUP(A45,【入力用】個人登録!$A$21:$P$50,2,FALSE)) &amp; IF(ISERROR(VLOOKUP(A45,【入力用】個人登録!$A$59:$P$127,2,FALSE)),"",VLOOKUP(A45,【入力用】個人登録!$A$59:$P$127,2,FALSE))</f>
        <v/>
      </c>
      <c r="D45" s="1401"/>
      <c r="E45" s="1402" t="str">
        <f>IF(ISERROR(VLOOKUP(A45,【入力用】個人登録!$A$21:$P$50,13,FALSE)),"",VLOOKUP(A45,【入力用】個人登録!$A$21:$P$50,13,FALSE)) &amp; IF(ISERROR(VLOOKUP(A45,【入力用】個人登録!$A$59:$P$127,13,FALSE)),"",VLOOKUP(A45,【入力用】個人登録!$A$59:$P$127,13,FALSE))</f>
        <v/>
      </c>
      <c r="F45" s="1403"/>
      <c r="G45" s="1402" t="str">
        <f>IF(ISERROR(VLOOKUP(A45,【入力用】個人登録!$A$21:$P$50,15,FALSE)),"",VLOOKUP(A45,【入力用】個人登録!$A$21:$P$50,15,FALSE)) &amp; IF(ISERROR(VLOOKUP(A45,【入力用】個人登録!$A$59:$P$127,15,FALSE)),"",VLOOKUP(A45,【入力用】個人登録!$A$59:$P$127,15,FALSE))</f>
        <v/>
      </c>
      <c r="H45" s="1403"/>
      <c r="I45" s="1402" t="str">
        <f>IF(ISERROR(VLOOKUP(A45,【入力用】個人登録!$A$21:$P$50,5,FALSE)),"",VLOOKUP(A45,【入力用】個人登録!$A$21:$P$50,5,FALSE)) &amp; IF(ISERROR(VLOOKUP(A45,【入力用】個人登録!$A$59:$P$127,5,FALSE)),"",VLOOKUP(A45,【入力用】個人登録!$A$59:$P$127,5,FALSE))</f>
        <v/>
      </c>
      <c r="J45" s="1403"/>
      <c r="K45" s="1403"/>
      <c r="L45" s="1404" t="str">
        <f>IF(ISERROR(VLOOKUP(A45,【入力用】個人登録!$A$21:$P$50,6,FALSE)),"",VLOOKUP(A45,【入力用】個人登録!$A$21:$P$50,6,FALSE)) &amp; IF(ISERROR(VLOOKUP(A45,【入力用】個人登録!$A$59:$P$127,6,FALSE)),"",VLOOKUP(A45,【入力用】個人登録!$A$59:$P$127,6,FALSE))</f>
        <v/>
      </c>
      <c r="M45" s="1405"/>
      <c r="N45" s="1405"/>
      <c r="O45" s="1406" t="str">
        <f>IF(ISERROR(VLOOKUP(A45,【入力用】個人登録!$A$21:$P$50,8,FALSE)),"",VLOOKUP(A45,【入力用】個人登録!$A$21:$P$50,8,FALSE)) &amp; IF(ISERROR(VLOOKUP(A45,【入力用】個人登録!$A$59:$P$127,8,FALSE)),"",VLOOKUP(A45,【入力用】個人登録!$A$59:$P$127,8,FALSE))</f>
        <v/>
      </c>
      <c r="P45" s="1407"/>
      <c r="Q45" s="1407"/>
      <c r="R45" s="257" t="str">
        <f>IF(ISERROR(VLOOKUP(A45,【入力用】個人登録!$A$21:$P$50,3,FALSE)),"",VLOOKUP(A45,【入力用】個人登録!$A$21:$P$50,3,FALSE)) &amp; IF(ISERROR(VLOOKUP(A45,【入力用】個人登録!$A$59:$P$127,3,FALSE)),"",VLOOKUP(A45,【入力用】個人登録!$A$59:$P$127,3,FALSE))</f>
        <v/>
      </c>
      <c r="S45" s="1408"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T45" s="1409"/>
      <c r="U45" s="1409"/>
      <c r="V45" s="1409"/>
      <c r="W45" s="64"/>
      <c r="AF45" s="67"/>
    </row>
    <row r="46" spans="1:32" s="65" customFormat="1" ht="6.75" customHeight="1">
      <c r="B46" s="66"/>
      <c r="C46" s="29"/>
      <c r="D46" s="26"/>
      <c r="E46" s="26"/>
      <c r="F46" s="26"/>
      <c r="G46" s="26"/>
      <c r="H46" s="26"/>
      <c r="I46" s="26"/>
      <c r="J46" s="26"/>
      <c r="K46" s="26"/>
      <c r="L46" s="26"/>
      <c r="M46" s="26"/>
      <c r="N46" s="26"/>
      <c r="O46" s="26"/>
      <c r="P46" s="26"/>
      <c r="Q46" s="26"/>
      <c r="R46" s="26"/>
      <c r="S46" s="32"/>
      <c r="T46" s="32"/>
      <c r="U46" s="32"/>
      <c r="V46" s="32"/>
      <c r="W46" s="64"/>
    </row>
    <row r="47" spans="1:32" s="287" customFormat="1" ht="68.25" customHeight="1">
      <c r="B47" s="1399" t="s">
        <v>601</v>
      </c>
      <c r="C47" s="1399"/>
      <c r="D47" s="1399"/>
      <c r="E47" s="1399"/>
      <c r="F47" s="1399"/>
      <c r="G47" s="1399"/>
      <c r="H47" s="1399"/>
      <c r="I47" s="1399"/>
      <c r="J47" s="1399"/>
      <c r="K47" s="1399"/>
      <c r="L47" s="1399"/>
      <c r="M47" s="1399"/>
      <c r="N47" s="1399"/>
      <c r="O47" s="1399"/>
      <c r="P47" s="1399"/>
      <c r="Q47" s="1399"/>
      <c r="R47" s="1399"/>
      <c r="S47" s="1399"/>
      <c r="T47" s="1399"/>
      <c r="U47" s="1399"/>
      <c r="V47" s="1399"/>
    </row>
    <row r="48" spans="1:32" s="288" customFormat="1" ht="28.5" customHeight="1">
      <c r="B48" s="1395" t="s">
        <v>550</v>
      </c>
      <c r="C48" s="1395"/>
      <c r="D48" s="1395"/>
      <c r="E48" s="1395"/>
      <c r="F48" s="1395"/>
      <c r="G48" s="1395"/>
      <c r="H48" s="1395"/>
      <c r="I48" s="1395"/>
      <c r="J48" s="1395"/>
      <c r="K48" s="1395"/>
      <c r="L48" s="1395"/>
      <c r="M48" s="1395"/>
      <c r="N48" s="1395"/>
      <c r="O48" s="1395"/>
      <c r="P48" s="1395"/>
      <c r="Q48" s="1395"/>
      <c r="R48" s="1395"/>
      <c r="S48" s="1395"/>
      <c r="T48" s="1395"/>
      <c r="U48" s="1395"/>
      <c r="V48" s="1395"/>
    </row>
    <row r="49" spans="2:23" s="289" customFormat="1" ht="28.5" customHeight="1">
      <c r="B49" s="1395"/>
      <c r="C49" s="1395"/>
      <c r="D49" s="1395"/>
      <c r="E49" s="1395"/>
      <c r="F49" s="1395"/>
      <c r="G49" s="1395"/>
      <c r="H49" s="1395"/>
      <c r="I49" s="1395"/>
      <c r="J49" s="1395"/>
      <c r="K49" s="1395"/>
      <c r="L49" s="1395"/>
      <c r="M49" s="1395"/>
      <c r="N49" s="1395"/>
      <c r="O49" s="1395"/>
      <c r="P49" s="1395"/>
      <c r="Q49" s="1395"/>
      <c r="R49" s="1395"/>
      <c r="S49" s="1395"/>
      <c r="T49" s="1395"/>
      <c r="U49" s="1395"/>
      <c r="V49" s="1395"/>
    </row>
    <row r="50" spans="2:23" s="65" customFormat="1" ht="12.75" customHeight="1">
      <c r="B50" s="66"/>
      <c r="C50" s="66"/>
      <c r="D50" s="64"/>
      <c r="E50" s="64"/>
      <c r="F50" s="64"/>
      <c r="G50" s="64"/>
      <c r="H50" s="64"/>
      <c r="I50" s="64"/>
      <c r="J50" s="64"/>
      <c r="K50" s="64"/>
      <c r="L50" s="64"/>
      <c r="M50" s="64"/>
      <c r="N50" s="64"/>
      <c r="O50" s="64"/>
      <c r="P50" s="64"/>
      <c r="Q50" s="64"/>
      <c r="R50" s="64"/>
      <c r="S50" s="70"/>
      <c r="T50" s="70"/>
      <c r="U50" s="70"/>
      <c r="V50" s="70"/>
      <c r="W50" s="64"/>
    </row>
    <row r="51" spans="2:23" s="65" customFormat="1" ht="12.75" customHeight="1">
      <c r="B51" s="66"/>
      <c r="C51" s="66"/>
      <c r="D51" s="64"/>
      <c r="E51" s="64"/>
      <c r="F51" s="64"/>
      <c r="G51" s="64"/>
      <c r="H51" s="64"/>
      <c r="I51" s="64"/>
      <c r="J51" s="64"/>
      <c r="K51" s="64"/>
      <c r="L51" s="64"/>
      <c r="M51" s="64"/>
      <c r="N51" s="64"/>
      <c r="O51" s="64"/>
      <c r="P51" s="64"/>
      <c r="Q51" s="64"/>
      <c r="R51" s="64"/>
      <c r="S51" s="70"/>
      <c r="T51" s="70"/>
      <c r="U51" s="70"/>
      <c r="V51" s="70"/>
      <c r="W51" s="64"/>
    </row>
    <row r="52" spans="2:23" s="65" customFormat="1" ht="12.75" customHeight="1">
      <c r="B52" s="66"/>
      <c r="C52" s="66"/>
      <c r="D52" s="64"/>
      <c r="E52" s="64"/>
      <c r="F52" s="64"/>
      <c r="G52" s="64"/>
      <c r="H52" s="64"/>
      <c r="I52" s="64"/>
      <c r="J52" s="64"/>
      <c r="K52" s="64"/>
      <c r="L52" s="64"/>
      <c r="M52" s="64"/>
      <c r="N52" s="64"/>
      <c r="O52" s="64"/>
      <c r="P52" s="64"/>
      <c r="Q52" s="64"/>
      <c r="R52" s="64"/>
      <c r="S52" s="70"/>
      <c r="T52" s="70"/>
      <c r="U52" s="70"/>
      <c r="V52" s="70"/>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2" s="65" customFormat="1" ht="12.75" customHeight="1">
      <c r="B65" s="71"/>
      <c r="C65" s="71"/>
      <c r="S65" s="72"/>
      <c r="T65" s="72"/>
      <c r="U65" s="72"/>
      <c r="V65" s="72"/>
    </row>
    <row r="66" spans="2:22" s="65" customFormat="1" ht="15.75">
      <c r="B66" s="71"/>
      <c r="C66" s="71"/>
      <c r="S66" s="72"/>
      <c r="T66" s="72"/>
      <c r="U66" s="72"/>
      <c r="V66" s="72"/>
    </row>
    <row r="67" spans="2:22" s="65" customFormat="1" ht="15.75">
      <c r="B67" s="71"/>
      <c r="C67" s="71"/>
      <c r="S67" s="72"/>
      <c r="T67" s="72"/>
      <c r="U67" s="72"/>
      <c r="V67" s="72"/>
    </row>
    <row r="68" spans="2:22" s="65" customFormat="1" ht="15.75">
      <c r="B68" s="71"/>
      <c r="C68" s="71"/>
      <c r="S68" s="72"/>
      <c r="T68" s="72"/>
      <c r="U68" s="72"/>
      <c r="V68" s="72"/>
    </row>
    <row r="69" spans="2:22" s="65" customFormat="1" ht="15.75">
      <c r="B69" s="71"/>
      <c r="C69" s="71"/>
      <c r="S69" s="72"/>
      <c r="T69" s="72"/>
      <c r="U69" s="72"/>
      <c r="V69" s="72"/>
    </row>
    <row r="70" spans="2:22" s="65" customFormat="1" ht="15.75">
      <c r="B70" s="71"/>
      <c r="C70" s="71"/>
      <c r="S70" s="72"/>
      <c r="T70" s="72"/>
      <c r="U70" s="72"/>
      <c r="V70" s="72"/>
    </row>
    <row r="71" spans="2:22" s="65" customFormat="1" ht="15.75">
      <c r="B71" s="71"/>
      <c r="C71" s="71"/>
      <c r="S71" s="72"/>
      <c r="T71" s="72"/>
      <c r="U71" s="72"/>
      <c r="V71" s="72"/>
    </row>
    <row r="72" spans="2:22" s="65" customFormat="1" ht="15.75">
      <c r="B72" s="71"/>
      <c r="C72" s="71"/>
      <c r="S72" s="72"/>
      <c r="T72" s="72"/>
      <c r="U72" s="72"/>
      <c r="V72" s="72"/>
    </row>
    <row r="73" spans="2:22" s="65" customFormat="1" ht="15.75">
      <c r="B73" s="71"/>
      <c r="C73" s="71"/>
      <c r="S73" s="72"/>
      <c r="T73" s="72"/>
      <c r="U73" s="72"/>
      <c r="V73" s="72"/>
    </row>
    <row r="74" spans="2:22" s="65" customFormat="1" ht="15.75">
      <c r="B74" s="71"/>
      <c r="C74" s="71"/>
      <c r="S74" s="72"/>
      <c r="T74" s="72"/>
      <c r="U74" s="72"/>
      <c r="V74" s="72"/>
    </row>
    <row r="75" spans="2:22" s="65" customFormat="1" ht="15.75">
      <c r="B75" s="71"/>
      <c r="C75" s="71"/>
      <c r="S75" s="72"/>
      <c r="T75" s="72"/>
      <c r="U75" s="72"/>
      <c r="V75" s="72"/>
    </row>
    <row r="76" spans="2:22" s="65" customFormat="1" ht="15.75">
      <c r="B76" s="71"/>
      <c r="C76" s="71"/>
      <c r="S76" s="72"/>
      <c r="T76" s="72"/>
      <c r="U76" s="72"/>
      <c r="V76" s="72"/>
    </row>
    <row r="77" spans="2:22" s="65" customFormat="1" ht="15.75">
      <c r="B77" s="71"/>
      <c r="C77" s="71"/>
      <c r="S77" s="72"/>
      <c r="T77" s="72"/>
      <c r="U77" s="72"/>
      <c r="V77" s="72"/>
    </row>
    <row r="78" spans="2:22" s="65" customFormat="1" ht="15.75">
      <c r="B78" s="71"/>
      <c r="C78" s="71"/>
    </row>
    <row r="79" spans="2:22" s="65" customFormat="1" ht="15.75">
      <c r="B79" s="71"/>
      <c r="C79" s="71"/>
    </row>
    <row r="80" spans="2:22" s="65" customFormat="1" ht="15.75">
      <c r="B80" s="71"/>
      <c r="C80" s="71"/>
    </row>
    <row r="81" spans="2:3" s="65" customFormat="1" ht="15.75">
      <c r="B81" s="71"/>
      <c r="C81" s="71"/>
    </row>
    <row r="82" spans="2:3" s="65" customFormat="1" ht="15.75">
      <c r="B82" s="71"/>
      <c r="C82" s="71"/>
    </row>
    <row r="83" spans="2:3" s="65" customFormat="1" ht="15.75">
      <c r="B83" s="71"/>
      <c r="C83" s="71"/>
    </row>
    <row r="84" spans="2:3" s="65" customFormat="1" ht="15.75">
      <c r="B84" s="71"/>
      <c r="C84" s="71"/>
    </row>
    <row r="85" spans="2:3" s="65" customFormat="1" ht="15.75">
      <c r="B85" s="71"/>
      <c r="C85" s="71"/>
    </row>
    <row r="86" spans="2:3" s="65" customFormat="1" ht="15.75">
      <c r="B86" s="71"/>
      <c r="C86" s="71"/>
    </row>
    <row r="87" spans="2:3" s="65" customFormat="1" ht="15.75">
      <c r="B87" s="71"/>
      <c r="C87" s="71"/>
    </row>
    <row r="88" spans="2:3" s="65" customFormat="1" ht="15.75">
      <c r="B88" s="71"/>
      <c r="C88" s="71"/>
    </row>
    <row r="89" spans="2:3" s="65" customFormat="1" ht="15.75">
      <c r="B89" s="71"/>
      <c r="C89" s="71"/>
    </row>
    <row r="90" spans="2:3" s="65" customFormat="1" ht="15.75">
      <c r="B90" s="71"/>
      <c r="C90" s="71"/>
    </row>
    <row r="91" spans="2:3" s="65" customFormat="1" ht="15.75">
      <c r="B91" s="71"/>
      <c r="C91" s="71"/>
    </row>
    <row r="92" spans="2:3" s="65" customFormat="1" ht="15.75">
      <c r="B92" s="71"/>
      <c r="C92" s="71"/>
    </row>
    <row r="93" spans="2:3" s="65" customFormat="1" ht="15.75">
      <c r="B93" s="71"/>
      <c r="C93" s="71"/>
    </row>
    <row r="94" spans="2:3" s="65" customFormat="1" ht="15.75">
      <c r="B94" s="71"/>
      <c r="C94" s="71"/>
    </row>
    <row r="95" spans="2:3" s="65" customFormat="1" ht="15.75">
      <c r="B95" s="71"/>
      <c r="C95" s="71"/>
    </row>
    <row r="96" spans="2:3"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c r="B103" s="50"/>
      <c r="C103" s="50"/>
    </row>
    <row r="104" spans="2:3">
      <c r="B104" s="50"/>
      <c r="C104" s="50"/>
    </row>
    <row r="105" spans="2:3">
      <c r="B105" s="50"/>
      <c r="C105" s="50"/>
    </row>
    <row r="106" spans="2:3">
      <c r="B106" s="50"/>
      <c r="C106" s="50"/>
    </row>
    <row r="107" spans="2:3">
      <c r="B107" s="50"/>
      <c r="C107" s="50"/>
    </row>
    <row r="108" spans="2:3">
      <c r="B108" s="50"/>
      <c r="C108" s="50"/>
    </row>
  </sheetData>
  <sheetProtection algorithmName="SHA-512" hashValue="3X5boY09WYy39wIEktrPKvihDEmAC0Djs+aZ58WkgImhWcR882J5yHottxUlmtFFNsNqkynlqBsEPqopMTbPGA==" saltValue="Elriry3t7E9MU9M45PAf9w==" spinCount="100000" sheet="1" selectLockedCells="1"/>
  <dataConsolidate/>
  <mergeCells count="253">
    <mergeCell ref="B48:V49"/>
    <mergeCell ref="B5:V5"/>
    <mergeCell ref="A4:A14"/>
    <mergeCell ref="B47:V47"/>
    <mergeCell ref="S44:V44"/>
    <mergeCell ref="C45:D45"/>
    <mergeCell ref="E45:F45"/>
    <mergeCell ref="G45:H45"/>
    <mergeCell ref="I45:K45"/>
    <mergeCell ref="L45:N45"/>
    <mergeCell ref="O45:Q45"/>
    <mergeCell ref="S45:V45"/>
    <mergeCell ref="C44:D44"/>
    <mergeCell ref="E44:F44"/>
    <mergeCell ref="G44:H44"/>
    <mergeCell ref="I44:K44"/>
    <mergeCell ref="L44:N44"/>
    <mergeCell ref="O44:Q44"/>
    <mergeCell ref="S42:V42"/>
    <mergeCell ref="C43:D43"/>
    <mergeCell ref="E43:F43"/>
    <mergeCell ref="G43:H43"/>
    <mergeCell ref="I43:K43"/>
    <mergeCell ref="L43:N43"/>
    <mergeCell ref="O43:Q43"/>
    <mergeCell ref="S43:V43"/>
    <mergeCell ref="C42:D42"/>
    <mergeCell ref="E42:F42"/>
    <mergeCell ref="G42:H42"/>
    <mergeCell ref="I42:K42"/>
    <mergeCell ref="L42:N42"/>
    <mergeCell ref="O42:Q42"/>
    <mergeCell ref="S40:V40"/>
    <mergeCell ref="C41:D41"/>
    <mergeCell ref="E41:F41"/>
    <mergeCell ref="G41:H41"/>
    <mergeCell ref="I41:K41"/>
    <mergeCell ref="L41:N41"/>
    <mergeCell ref="O41:Q41"/>
    <mergeCell ref="S41:V41"/>
    <mergeCell ref="C40:D40"/>
    <mergeCell ref="E40:F40"/>
    <mergeCell ref="G40:H40"/>
    <mergeCell ref="I40:K40"/>
    <mergeCell ref="L40:N40"/>
    <mergeCell ref="O40:Q40"/>
    <mergeCell ref="S38:V38"/>
    <mergeCell ref="C39:D39"/>
    <mergeCell ref="E39:F39"/>
    <mergeCell ref="G39:H39"/>
    <mergeCell ref="I39:K39"/>
    <mergeCell ref="L39:N39"/>
    <mergeCell ref="O39:Q39"/>
    <mergeCell ref="S39:V39"/>
    <mergeCell ref="C38:D38"/>
    <mergeCell ref="E38:F38"/>
    <mergeCell ref="G38:H38"/>
    <mergeCell ref="I38:K38"/>
    <mergeCell ref="L38:N38"/>
    <mergeCell ref="O38:Q38"/>
    <mergeCell ref="S36:V36"/>
    <mergeCell ref="C37:D37"/>
    <mergeCell ref="E37:F37"/>
    <mergeCell ref="G37:H37"/>
    <mergeCell ref="I37:K37"/>
    <mergeCell ref="L37:N37"/>
    <mergeCell ref="O37:Q37"/>
    <mergeCell ref="S37:V37"/>
    <mergeCell ref="C36:D36"/>
    <mergeCell ref="E36:F36"/>
    <mergeCell ref="G36:H36"/>
    <mergeCell ref="I36:K36"/>
    <mergeCell ref="L36:N36"/>
    <mergeCell ref="O36:Q36"/>
    <mergeCell ref="S34:V34"/>
    <mergeCell ref="C35:D35"/>
    <mergeCell ref="E35:F35"/>
    <mergeCell ref="G35:H35"/>
    <mergeCell ref="I35:K35"/>
    <mergeCell ref="L35:N35"/>
    <mergeCell ref="O35:Q35"/>
    <mergeCell ref="S35:V35"/>
    <mergeCell ref="C34:D34"/>
    <mergeCell ref="E34:F34"/>
    <mergeCell ref="G34:H34"/>
    <mergeCell ref="I34:K34"/>
    <mergeCell ref="L34:N34"/>
    <mergeCell ref="O34:Q34"/>
    <mergeCell ref="S32:V32"/>
    <mergeCell ref="C33:D33"/>
    <mergeCell ref="E33:F33"/>
    <mergeCell ref="G33:H33"/>
    <mergeCell ref="I33:K33"/>
    <mergeCell ref="L33:N33"/>
    <mergeCell ref="O33:Q33"/>
    <mergeCell ref="S33:V33"/>
    <mergeCell ref="C32:D32"/>
    <mergeCell ref="E32:F32"/>
    <mergeCell ref="G32:H32"/>
    <mergeCell ref="I32:K32"/>
    <mergeCell ref="L32:N32"/>
    <mergeCell ref="O32:Q32"/>
    <mergeCell ref="S30:V30"/>
    <mergeCell ref="C31:D31"/>
    <mergeCell ref="E31:F31"/>
    <mergeCell ref="G31:H31"/>
    <mergeCell ref="I31:K31"/>
    <mergeCell ref="L31:N31"/>
    <mergeCell ref="O31:Q31"/>
    <mergeCell ref="S31:V31"/>
    <mergeCell ref="C30:D30"/>
    <mergeCell ref="E30:F30"/>
    <mergeCell ref="G30:H30"/>
    <mergeCell ref="I30:K30"/>
    <mergeCell ref="L30:N30"/>
    <mergeCell ref="O30:Q30"/>
    <mergeCell ref="S28:V28"/>
    <mergeCell ref="C29:D29"/>
    <mergeCell ref="E29:F29"/>
    <mergeCell ref="G29:H29"/>
    <mergeCell ref="I29:K29"/>
    <mergeCell ref="L29:N29"/>
    <mergeCell ref="O29:Q29"/>
    <mergeCell ref="S29:V29"/>
    <mergeCell ref="C28:D28"/>
    <mergeCell ref="E28:F28"/>
    <mergeCell ref="G28:H28"/>
    <mergeCell ref="I28:K28"/>
    <mergeCell ref="L28:N28"/>
    <mergeCell ref="O28:Q28"/>
    <mergeCell ref="S26:V26"/>
    <mergeCell ref="C27:D27"/>
    <mergeCell ref="E27:F27"/>
    <mergeCell ref="G27:H27"/>
    <mergeCell ref="I27:K27"/>
    <mergeCell ref="L27:N27"/>
    <mergeCell ref="O27:Q27"/>
    <mergeCell ref="S27:V27"/>
    <mergeCell ref="C26:D26"/>
    <mergeCell ref="E26:F26"/>
    <mergeCell ref="G26:H26"/>
    <mergeCell ref="I26:K26"/>
    <mergeCell ref="L26:N26"/>
    <mergeCell ref="O26:Q26"/>
    <mergeCell ref="S24:V24"/>
    <mergeCell ref="C25:D25"/>
    <mergeCell ref="E25:F25"/>
    <mergeCell ref="G25:H25"/>
    <mergeCell ref="I25:K25"/>
    <mergeCell ref="L25:N25"/>
    <mergeCell ref="O25:Q25"/>
    <mergeCell ref="S25:V25"/>
    <mergeCell ref="C24:D24"/>
    <mergeCell ref="E24:F24"/>
    <mergeCell ref="G24:H24"/>
    <mergeCell ref="I24:K24"/>
    <mergeCell ref="L24:N24"/>
    <mergeCell ref="O24:Q24"/>
    <mergeCell ref="S22:V22"/>
    <mergeCell ref="C23:D23"/>
    <mergeCell ref="E23:F23"/>
    <mergeCell ref="G23:H23"/>
    <mergeCell ref="I23:K23"/>
    <mergeCell ref="L23:N23"/>
    <mergeCell ref="O23:Q23"/>
    <mergeCell ref="S23:V23"/>
    <mergeCell ref="C22:D22"/>
    <mergeCell ref="E22:F22"/>
    <mergeCell ref="G22:H22"/>
    <mergeCell ref="I22:K22"/>
    <mergeCell ref="L22:N22"/>
    <mergeCell ref="O22:Q22"/>
    <mergeCell ref="S20:V20"/>
    <mergeCell ref="C21:D21"/>
    <mergeCell ref="E21:F21"/>
    <mergeCell ref="G21:H21"/>
    <mergeCell ref="I21:K21"/>
    <mergeCell ref="L21:N21"/>
    <mergeCell ref="O21:Q21"/>
    <mergeCell ref="S21:V21"/>
    <mergeCell ref="C20:D20"/>
    <mergeCell ref="E20:F20"/>
    <mergeCell ref="G20:H20"/>
    <mergeCell ref="I20:K20"/>
    <mergeCell ref="L20:N20"/>
    <mergeCell ref="O20:Q20"/>
    <mergeCell ref="S18:V18"/>
    <mergeCell ref="C19:D19"/>
    <mergeCell ref="E19:F19"/>
    <mergeCell ref="G19:H19"/>
    <mergeCell ref="I19:K19"/>
    <mergeCell ref="L19:N19"/>
    <mergeCell ref="O19:Q19"/>
    <mergeCell ref="S19:V19"/>
    <mergeCell ref="C18:D18"/>
    <mergeCell ref="E18:F18"/>
    <mergeCell ref="G18:H18"/>
    <mergeCell ref="I18:K18"/>
    <mergeCell ref="L18:N18"/>
    <mergeCell ref="O18:Q18"/>
    <mergeCell ref="S16:V16"/>
    <mergeCell ref="C17:D17"/>
    <mergeCell ref="E17:F17"/>
    <mergeCell ref="G17:H17"/>
    <mergeCell ref="I17:K17"/>
    <mergeCell ref="L17:N17"/>
    <mergeCell ref="O17:Q17"/>
    <mergeCell ref="S17:V17"/>
    <mergeCell ref="C16:D16"/>
    <mergeCell ref="E16:F16"/>
    <mergeCell ref="G16:H16"/>
    <mergeCell ref="I16:K16"/>
    <mergeCell ref="L16:N16"/>
    <mergeCell ref="O16:Q16"/>
    <mergeCell ref="C15:D15"/>
    <mergeCell ref="E15:F15"/>
    <mergeCell ref="G15:H15"/>
    <mergeCell ref="I15:K15"/>
    <mergeCell ref="L15:N15"/>
    <mergeCell ref="O15:Q15"/>
    <mergeCell ref="S15:V15"/>
    <mergeCell ref="B12:D12"/>
    <mergeCell ref="F12:I12"/>
    <mergeCell ref="J12:L12"/>
    <mergeCell ref="M12:O12"/>
    <mergeCell ref="P12:R12"/>
    <mergeCell ref="S12:U12"/>
    <mergeCell ref="B11:D11"/>
    <mergeCell ref="F11:I11"/>
    <mergeCell ref="J11:L11"/>
    <mergeCell ref="M11:O11"/>
    <mergeCell ref="P11:R11"/>
    <mergeCell ref="S11:U11"/>
    <mergeCell ref="B10:D10"/>
    <mergeCell ref="F10:I10"/>
    <mergeCell ref="J10:L10"/>
    <mergeCell ref="M10:O10"/>
    <mergeCell ref="P10:R10"/>
    <mergeCell ref="S10:U10"/>
    <mergeCell ref="B9:D9"/>
    <mergeCell ref="F9:I9"/>
    <mergeCell ref="J9:L9"/>
    <mergeCell ref="M9:O9"/>
    <mergeCell ref="P9:R9"/>
    <mergeCell ref="S9:U9"/>
    <mergeCell ref="B6:D6"/>
    <mergeCell ref="E6:G6"/>
    <mergeCell ref="H6:I6"/>
    <mergeCell ref="J6:L6"/>
    <mergeCell ref="B7:D7"/>
    <mergeCell ref="E7:O7"/>
    <mergeCell ref="B8:D8"/>
    <mergeCell ref="E8:O8"/>
  </mergeCells>
  <phoneticPr fontId="5"/>
  <conditionalFormatting sqref="A16:D16 A17:A45 C17:D45">
    <cfRule type="expression" dxfId="5" priority="33">
      <formula>$AF$16="1"</formula>
    </cfRule>
  </conditionalFormatting>
  <conditionalFormatting sqref="B17:B45">
    <cfRule type="expression" dxfId="4" priority="32">
      <formula>$AF17="1"</formula>
    </cfRule>
  </conditionalFormatting>
  <conditionalFormatting sqref="E16:V45">
    <cfRule type="expression" dxfId="3" priority="1">
      <formula>$AF$16="1"</formula>
    </cfRule>
  </conditionalFormatting>
  <dataValidations count="3">
    <dataValidation type="list" allowBlank="1" showInputMessage="1" showErrorMessage="1" sqref="V8" xr:uid="{00000000-0002-0000-1500-000000000000}">
      <formula1>$AA$6:$AA$7</formula1>
    </dataValidation>
    <dataValidation type="custom" allowBlank="1" showInputMessage="1" showErrorMessage="1" errorTitle="入力データ重複" error="入力したIDが重複しています。" sqref="A16:A45" xr:uid="{00000000-0002-0000-1500-000001000000}">
      <formula1>COUNTIF($A$16:$A$45,A16)=1</formula1>
    </dataValidation>
    <dataValidation type="list" allowBlank="1" showInputMessage="1" showErrorMessage="1" sqref="S10:U12" xr:uid="{00000000-0002-0000-1500-000002000000}">
      <formula1>$AO$20:$AO$26</formula1>
    </dataValidation>
  </dataValidations>
  <printOptions horizontalCentered="1" verticalCentered="1"/>
  <pageMargins left="0.70866141732283472" right="0.70866141732283472" top="0.39370078740157483" bottom="0.39370078740157483" header="0.31496062992125984" footer="0.31496062992125984"/>
  <pageSetup paperSize="13" scale="7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zoomScaleNormal="100" workbookViewId="0">
      <selection activeCell="B15" sqref="B15:J15"/>
    </sheetView>
  </sheetViews>
  <sheetFormatPr defaultColWidth="8" defaultRowHeight="13.5"/>
  <cols>
    <col min="1" max="1" width="11.5" style="211" bestFit="1" customWidth="1"/>
    <col min="2" max="4" width="8" style="211" customWidth="1"/>
    <col min="5" max="5" width="24.625" style="211" customWidth="1"/>
    <col min="6" max="6" width="9.375" style="211" customWidth="1"/>
    <col min="7" max="7" width="3.375" style="211" customWidth="1"/>
    <col min="8" max="8" width="8.5" style="227" bestFit="1" customWidth="1"/>
    <col min="9" max="9" width="9.375" style="211" bestFit="1" customWidth="1"/>
    <col min="10" max="10" width="3.375" style="211" customWidth="1"/>
    <col min="11" max="16384" width="8" style="211"/>
  </cols>
  <sheetData>
    <row r="2" spans="1:22" ht="14.25" customHeight="1">
      <c r="A2" s="1412"/>
      <c r="B2" s="1412"/>
      <c r="C2" s="1412"/>
      <c r="D2" s="1412"/>
      <c r="E2" s="1412"/>
      <c r="F2" s="1412"/>
      <c r="G2" s="1412"/>
      <c r="H2" s="1412"/>
      <c r="I2" s="1412"/>
      <c r="J2" s="1412"/>
      <c r="K2" s="212" t="s">
        <v>631</v>
      </c>
    </row>
    <row r="3" spans="1:22" ht="14.65" customHeight="1" thickBot="1">
      <c r="A3" s="1413"/>
      <c r="B3" s="1413"/>
      <c r="C3" s="1413"/>
      <c r="D3" s="1413"/>
      <c r="E3" s="1413"/>
      <c r="F3" s="1413"/>
      <c r="G3" s="1413"/>
      <c r="H3" s="1413"/>
      <c r="I3" s="1413"/>
      <c r="J3" s="1413"/>
    </row>
    <row r="4" spans="1:22" ht="20.25" customHeight="1">
      <c r="A4" s="213" t="s">
        <v>521</v>
      </c>
      <c r="B4" s="260">
        <f>【入力用】チーム登録!D16</f>
        <v>0</v>
      </c>
      <c r="C4" s="1414">
        <f>【入力用】チーム登録!D14</f>
        <v>0</v>
      </c>
      <c r="D4" s="1414"/>
      <c r="E4" s="1415"/>
      <c r="F4" s="1416" t="s">
        <v>520</v>
      </c>
      <c r="G4" s="1416"/>
      <c r="H4" s="1417">
        <f>【入力用】個人登録!E17</f>
        <v>0</v>
      </c>
      <c r="I4" s="1414"/>
      <c r="J4" s="1418"/>
    </row>
    <row r="5" spans="1:22" ht="20.25" customHeight="1" thickBot="1">
      <c r="A5" s="261" t="s">
        <v>563</v>
      </c>
      <c r="B5" s="1419">
        <f>【入力用】個人登録!Q17</f>
        <v>0</v>
      </c>
      <c r="C5" s="1420"/>
      <c r="D5" s="1420"/>
      <c r="E5" s="1421"/>
      <c r="F5" s="1423" t="s">
        <v>551</v>
      </c>
      <c r="G5" s="1424"/>
      <c r="H5" s="1423">
        <f>【入力用】個人登録!L17</f>
        <v>0</v>
      </c>
      <c r="I5" s="1425"/>
      <c r="J5" s="1426"/>
    </row>
    <row r="6" spans="1:22" ht="20.25" customHeight="1">
      <c r="A6" s="1441" t="s">
        <v>519</v>
      </c>
      <c r="B6" s="1442"/>
      <c r="C6" s="1442"/>
      <c r="D6" s="1442"/>
      <c r="E6" s="1442"/>
      <c r="F6" s="1442" t="s">
        <v>518</v>
      </c>
      <c r="G6" s="1442"/>
      <c r="H6" s="263" t="s">
        <v>517</v>
      </c>
      <c r="I6" s="1442" t="s">
        <v>516</v>
      </c>
      <c r="J6" s="1443"/>
      <c r="T6" s="211">
        <v>2</v>
      </c>
      <c r="V6" s="211">
        <v>5000</v>
      </c>
    </row>
    <row r="7" spans="1:22" ht="20.25" customHeight="1">
      <c r="A7" s="1410" t="s">
        <v>525</v>
      </c>
      <c r="B7" s="1411"/>
      <c r="C7" s="1411"/>
      <c r="D7" s="1411"/>
      <c r="E7" s="1411"/>
      <c r="F7" s="214">
        <v>30000</v>
      </c>
      <c r="G7" s="215" t="s">
        <v>514</v>
      </c>
      <c r="H7" s="145">
        <v>1</v>
      </c>
      <c r="I7" s="216">
        <f>F7*H7</f>
        <v>30000</v>
      </c>
      <c r="J7" s="217" t="s">
        <v>514</v>
      </c>
      <c r="K7" s="218"/>
      <c r="T7" s="211">
        <v>1</v>
      </c>
      <c r="V7" s="211">
        <v>10000</v>
      </c>
    </row>
    <row r="8" spans="1:22" ht="20.25" customHeight="1">
      <c r="A8" s="1444"/>
      <c r="B8" s="1445"/>
      <c r="C8" s="1445"/>
      <c r="D8" s="1445"/>
      <c r="E8" s="1446"/>
      <c r="F8" s="178"/>
      <c r="G8" s="215" t="s">
        <v>514</v>
      </c>
      <c r="H8" s="145">
        <v>1</v>
      </c>
      <c r="I8" s="216">
        <f>F8*H8</f>
        <v>0</v>
      </c>
      <c r="J8" s="217" t="s">
        <v>514</v>
      </c>
      <c r="K8" s="212" t="s">
        <v>649</v>
      </c>
      <c r="T8" s="211">
        <v>0</v>
      </c>
    </row>
    <row r="9" spans="1:22" ht="20.25" customHeight="1">
      <c r="A9" s="1410" t="s">
        <v>524</v>
      </c>
      <c r="B9" s="1411"/>
      <c r="C9" s="1411"/>
      <c r="D9" s="1411"/>
      <c r="E9" s="1411"/>
      <c r="F9" s="214">
        <v>2000</v>
      </c>
      <c r="G9" s="215" t="s">
        <v>514</v>
      </c>
      <c r="H9" s="145">
        <f>【印刷用】日本協会登録用紙!AA8</f>
        <v>1</v>
      </c>
      <c r="I9" s="216">
        <f>F9*H9</f>
        <v>2000</v>
      </c>
      <c r="J9" s="217" t="s">
        <v>514</v>
      </c>
      <c r="K9" s="219" t="s">
        <v>607</v>
      </c>
      <c r="U9" s="211">
        <v>30000</v>
      </c>
      <c r="V9" s="211">
        <v>50000</v>
      </c>
    </row>
    <row r="10" spans="1:22" ht="20.25" customHeight="1">
      <c r="A10" s="1437"/>
      <c r="B10" s="1438"/>
      <c r="C10" s="1438"/>
      <c r="D10" s="1438"/>
      <c r="E10" s="1438"/>
      <c r="F10" s="178"/>
      <c r="G10" s="215" t="s">
        <v>514</v>
      </c>
      <c r="H10" s="145">
        <f>H9</f>
        <v>1</v>
      </c>
      <c r="I10" s="216">
        <f>F10*H10</f>
        <v>0</v>
      </c>
      <c r="J10" s="217" t="s">
        <v>514</v>
      </c>
      <c r="K10" s="212" t="s">
        <v>649</v>
      </c>
      <c r="U10" s="211">
        <v>0</v>
      </c>
      <c r="V10" s="211">
        <v>0</v>
      </c>
    </row>
    <row r="11" spans="1:22" ht="20.25" customHeight="1" thickBot="1">
      <c r="A11" s="1439" t="s">
        <v>515</v>
      </c>
      <c r="B11" s="1440"/>
      <c r="C11" s="1440"/>
      <c r="D11" s="1440"/>
      <c r="E11" s="1440"/>
      <c r="F11" s="1440"/>
      <c r="G11" s="1440"/>
      <c r="H11" s="262"/>
      <c r="I11" s="220">
        <f>SUM(I7:I10)</f>
        <v>32000</v>
      </c>
      <c r="J11" s="221" t="s">
        <v>514</v>
      </c>
      <c r="K11" s="219" t="s">
        <v>606</v>
      </c>
    </row>
    <row r="12" spans="1:22" ht="20.25" customHeight="1">
      <c r="A12" s="1427" t="s">
        <v>523</v>
      </c>
      <c r="B12" s="1428"/>
      <c r="C12" s="1428"/>
      <c r="D12" s="1428"/>
      <c r="E12" s="1428"/>
      <c r="F12" s="1429"/>
      <c r="G12" s="1430"/>
      <c r="H12" s="1430"/>
      <c r="I12" s="1430"/>
      <c r="J12" s="1431"/>
      <c r="K12" s="219" t="s">
        <v>605</v>
      </c>
      <c r="U12" s="238" t="s">
        <v>622</v>
      </c>
    </row>
    <row r="13" spans="1:22" ht="20.25" customHeight="1">
      <c r="A13" s="1427" t="s">
        <v>513</v>
      </c>
      <c r="B13" s="1428"/>
      <c r="C13" s="1428"/>
      <c r="D13" s="1428"/>
      <c r="E13" s="1428"/>
      <c r="F13" s="1429"/>
      <c r="G13" s="1430"/>
      <c r="H13" s="1430"/>
      <c r="I13" s="1430"/>
      <c r="J13" s="1431"/>
      <c r="K13" s="219" t="s">
        <v>522</v>
      </c>
      <c r="U13" s="238" t="s">
        <v>628</v>
      </c>
    </row>
    <row r="14" spans="1:22" ht="20.25" customHeight="1" thickBot="1">
      <c r="A14" s="1432" t="s">
        <v>512</v>
      </c>
      <c r="B14" s="1433"/>
      <c r="C14" s="1433"/>
      <c r="D14" s="1433"/>
      <c r="E14" s="1433"/>
      <c r="F14" s="1434" t="s">
        <v>791</v>
      </c>
      <c r="G14" s="1435"/>
      <c r="H14" s="1435"/>
      <c r="I14" s="1435"/>
      <c r="J14" s="1436"/>
      <c r="K14" s="222"/>
      <c r="U14" s="238" t="s">
        <v>629</v>
      </c>
    </row>
    <row r="15" spans="1:22" ht="20.25" customHeight="1">
      <c r="A15" s="223" t="s">
        <v>562</v>
      </c>
      <c r="B15" s="1422"/>
      <c r="C15" s="1422"/>
      <c r="D15" s="1422"/>
      <c r="E15" s="1422"/>
      <c r="F15" s="1422"/>
      <c r="G15" s="1422"/>
      <c r="H15" s="1422"/>
      <c r="I15" s="1422"/>
      <c r="J15" s="1422"/>
      <c r="K15" s="212" t="s">
        <v>631</v>
      </c>
      <c r="U15" s="238" t="s">
        <v>623</v>
      </c>
    </row>
    <row r="16" spans="1:22" ht="20.25" customHeight="1">
      <c r="A16" s="224"/>
      <c r="B16" s="225"/>
      <c r="C16" s="225"/>
      <c r="D16" s="225"/>
      <c r="E16" s="225"/>
      <c r="F16" s="225"/>
      <c r="G16" s="225"/>
      <c r="H16" s="226"/>
      <c r="I16" s="225"/>
      <c r="J16" s="225"/>
      <c r="K16" s="222"/>
      <c r="U16" s="238" t="s">
        <v>624</v>
      </c>
    </row>
    <row r="17" spans="15:21">
      <c r="U17" s="238" t="s">
        <v>630</v>
      </c>
    </row>
    <row r="18" spans="15:21">
      <c r="U18" s="238" t="s">
        <v>625</v>
      </c>
    </row>
    <row r="19" spans="15:21">
      <c r="U19" s="238" t="s">
        <v>626</v>
      </c>
    </row>
    <row r="20" spans="15:21">
      <c r="U20" s="238" t="s">
        <v>627</v>
      </c>
    </row>
    <row r="23" spans="15:21">
      <c r="U23" s="238" t="s">
        <v>632</v>
      </c>
    </row>
    <row r="24" spans="15:21">
      <c r="O24" s="238" t="s">
        <v>635</v>
      </c>
      <c r="U24" s="238" t="s">
        <v>642</v>
      </c>
    </row>
    <row r="25" spans="15:21">
      <c r="O25" s="238" t="s">
        <v>636</v>
      </c>
      <c r="U25" s="238" t="s">
        <v>659</v>
      </c>
    </row>
    <row r="26" spans="15:21">
      <c r="O26" s="238" t="s">
        <v>633</v>
      </c>
      <c r="U26" s="238" t="s">
        <v>643</v>
      </c>
    </row>
    <row r="27" spans="15:21">
      <c r="O27" s="238" t="s">
        <v>637</v>
      </c>
      <c r="U27" s="238" t="s">
        <v>644</v>
      </c>
    </row>
    <row r="28" spans="15:21">
      <c r="O28" s="238" t="s">
        <v>638</v>
      </c>
      <c r="U28" s="238" t="s">
        <v>645</v>
      </c>
    </row>
    <row r="29" spans="15:21">
      <c r="O29" s="238" t="s">
        <v>634</v>
      </c>
      <c r="U29" s="238" t="s">
        <v>646</v>
      </c>
    </row>
    <row r="30" spans="15:21">
      <c r="O30" s="238" t="s">
        <v>639</v>
      </c>
      <c r="U30" s="238" t="s">
        <v>647</v>
      </c>
    </row>
    <row r="31" spans="15:21">
      <c r="O31" s="238" t="s">
        <v>640</v>
      </c>
      <c r="U31" s="238" t="s">
        <v>648</v>
      </c>
    </row>
    <row r="32" spans="15:21">
      <c r="O32" s="238" t="s">
        <v>641</v>
      </c>
    </row>
    <row r="34" spans="15:15" ht="14.25">
      <c r="O34" s="225" t="s">
        <v>670</v>
      </c>
    </row>
    <row r="35" spans="15:15" ht="14.25">
      <c r="O35" s="225" t="s">
        <v>671</v>
      </c>
    </row>
    <row r="36" spans="15:15" ht="14.25">
      <c r="O36" s="225" t="s">
        <v>672</v>
      </c>
    </row>
    <row r="37" spans="15:15" ht="14.25">
      <c r="O37" s="225" t="s">
        <v>673</v>
      </c>
    </row>
    <row r="38" spans="15:15" ht="14.25">
      <c r="O38" s="225" t="s">
        <v>674</v>
      </c>
    </row>
    <row r="39" spans="15:15" ht="14.25">
      <c r="O39" s="225" t="s">
        <v>675</v>
      </c>
    </row>
    <row r="40" spans="15:15" ht="14.25">
      <c r="O40" s="225" t="s">
        <v>676</v>
      </c>
    </row>
    <row r="41" spans="15:15" ht="14.25">
      <c r="O41" s="225" t="s">
        <v>677</v>
      </c>
    </row>
    <row r="42" spans="15:15" ht="14.25">
      <c r="O42" s="225" t="s">
        <v>678</v>
      </c>
    </row>
    <row r="43" spans="15:15">
      <c r="O43" s="238" t="s">
        <v>679</v>
      </c>
    </row>
  </sheetData>
  <sheetProtection algorithmName="SHA-512" hashValue="1yB28yhyASMjfOvQUFkNEIkGL+mZkjaV88P4REBPvF1sWrO9+9NIuvFQ82bqNEdY5dY4SFklgIHjKBEbH222Ug==" saltValue="MJelPm2fQvljAvlQRvGpJg==" spinCount="100000" sheet="1" selectLockedCells="1"/>
  <mergeCells count="22">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 ref="A9:E9"/>
    <mergeCell ref="A2:J3"/>
    <mergeCell ref="C4:E4"/>
    <mergeCell ref="F4:G4"/>
    <mergeCell ref="H4:J4"/>
    <mergeCell ref="B5:E5"/>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S33"/>
  <sheetViews>
    <sheetView zoomScaleNormal="100" workbookViewId="0">
      <selection activeCell="B12" sqref="B12:J12"/>
    </sheetView>
  </sheetViews>
  <sheetFormatPr defaultColWidth="8" defaultRowHeight="13.5"/>
  <cols>
    <col min="1" max="1" width="11.5" style="211" bestFit="1" customWidth="1"/>
    <col min="2" max="4" width="8" style="211" customWidth="1"/>
    <col min="5" max="5" width="22.625" style="211" customWidth="1"/>
    <col min="6" max="6" width="9.375" style="211" customWidth="1"/>
    <col min="7" max="7" width="3.375" style="211" customWidth="1"/>
    <col min="8" max="8" width="5.375" style="211" customWidth="1"/>
    <col min="9" max="9" width="9.375" style="211" bestFit="1" customWidth="1"/>
    <col min="10" max="10" width="3.375" style="211" customWidth="1"/>
    <col min="11" max="16384" width="8" style="211"/>
  </cols>
  <sheetData>
    <row r="1" spans="1:19" ht="20.65" customHeight="1">
      <c r="A1" s="1412"/>
      <c r="B1" s="1412"/>
      <c r="C1" s="1412"/>
      <c r="D1" s="1412"/>
      <c r="E1" s="1412"/>
      <c r="F1" s="1412"/>
      <c r="G1" s="1412"/>
      <c r="H1" s="1412"/>
      <c r="I1" s="1412"/>
      <c r="J1" s="1412"/>
      <c r="K1" s="212" t="s">
        <v>598</v>
      </c>
    </row>
    <row r="2" spans="1:19" ht="15" thickBot="1">
      <c r="A2" s="228"/>
      <c r="B2" s="228"/>
      <c r="C2" s="228"/>
      <c r="D2" s="228"/>
      <c r="E2" s="228"/>
      <c r="F2" s="228"/>
      <c r="G2" s="228"/>
      <c r="H2" s="228"/>
      <c r="I2" s="228"/>
      <c r="J2" s="228"/>
    </row>
    <row r="3" spans="1:19" ht="20.25" customHeight="1">
      <c r="A3" s="213" t="s">
        <v>521</v>
      </c>
      <c r="B3" s="260">
        <f>【入力用】チーム登録!D16</f>
        <v>0</v>
      </c>
      <c r="C3" s="1414">
        <f>【入力用】チーム登録!D14</f>
        <v>0</v>
      </c>
      <c r="D3" s="1414"/>
      <c r="E3" s="1415"/>
      <c r="F3" s="1416" t="s">
        <v>520</v>
      </c>
      <c r="G3" s="1416"/>
      <c r="H3" s="1447">
        <f>【入力用】個人登録!E17</f>
        <v>0</v>
      </c>
      <c r="I3" s="1447"/>
      <c r="J3" s="1448"/>
      <c r="K3" s="229" t="s">
        <v>608</v>
      </c>
    </row>
    <row r="4" spans="1:19" ht="20.25" customHeight="1" thickBot="1">
      <c r="A4" s="230" t="s">
        <v>563</v>
      </c>
      <c r="B4" s="1449">
        <f>【入力用】個人登録!Q17</f>
        <v>0</v>
      </c>
      <c r="C4" s="1450"/>
      <c r="D4" s="1450"/>
      <c r="E4" s="1451"/>
      <c r="F4" s="1452" t="s">
        <v>551</v>
      </c>
      <c r="G4" s="1453"/>
      <c r="H4" s="1454">
        <f>【入力用】個人登録!L17</f>
        <v>0</v>
      </c>
      <c r="I4" s="1454"/>
      <c r="J4" s="1455"/>
      <c r="K4" s="229" t="s">
        <v>608</v>
      </c>
    </row>
    <row r="5" spans="1:19" ht="20.25" customHeight="1">
      <c r="A5" s="1441" t="s">
        <v>519</v>
      </c>
      <c r="B5" s="1442"/>
      <c r="C5" s="1442"/>
      <c r="D5" s="1442"/>
      <c r="E5" s="1442"/>
      <c r="F5" s="1442" t="s">
        <v>518</v>
      </c>
      <c r="G5" s="1442"/>
      <c r="H5" s="263" t="s">
        <v>517</v>
      </c>
      <c r="I5" s="1442" t="s">
        <v>516</v>
      </c>
      <c r="J5" s="1443"/>
    </row>
    <row r="6" spans="1:19" ht="20.25" customHeight="1">
      <c r="A6" s="1410" t="s">
        <v>564</v>
      </c>
      <c r="B6" s="1411"/>
      <c r="C6" s="1411"/>
      <c r="D6" s="1411"/>
      <c r="E6" s="1411"/>
      <c r="F6" s="214">
        <v>2000</v>
      </c>
      <c r="G6" s="215" t="s">
        <v>514</v>
      </c>
      <c r="H6" s="231">
        <f>COUNTA($A$16:$A$28)</f>
        <v>0</v>
      </c>
      <c r="I6" s="216">
        <f>F6*H6</f>
        <v>0</v>
      </c>
      <c r="J6" s="217" t="s">
        <v>514</v>
      </c>
      <c r="K6" s="218"/>
      <c r="R6" s="211">
        <v>5000</v>
      </c>
      <c r="S6" s="211">
        <v>2</v>
      </c>
    </row>
    <row r="7" spans="1:19" ht="20.25" customHeight="1">
      <c r="A7" s="1437"/>
      <c r="B7" s="1438"/>
      <c r="C7" s="1438"/>
      <c r="D7" s="1438"/>
      <c r="E7" s="1438"/>
      <c r="F7" s="178"/>
      <c r="G7" s="215" t="s">
        <v>514</v>
      </c>
      <c r="H7" s="231">
        <f>H6</f>
        <v>0</v>
      </c>
      <c r="I7" s="216">
        <f>F7*H7</f>
        <v>0</v>
      </c>
      <c r="J7" s="217" t="s">
        <v>514</v>
      </c>
      <c r="K7" s="229" t="s">
        <v>669</v>
      </c>
      <c r="R7" s="211">
        <v>10000</v>
      </c>
      <c r="S7" s="211">
        <v>1</v>
      </c>
    </row>
    <row r="8" spans="1:19" ht="20.25" customHeight="1" thickBot="1">
      <c r="A8" s="1439" t="s">
        <v>515</v>
      </c>
      <c r="B8" s="1440"/>
      <c r="C8" s="1440"/>
      <c r="D8" s="1440"/>
      <c r="E8" s="1440"/>
      <c r="F8" s="1440"/>
      <c r="G8" s="1440"/>
      <c r="H8" s="1456"/>
      <c r="I8" s="220">
        <f>SUM(I6:I7)</f>
        <v>0</v>
      </c>
      <c r="J8" s="221" t="s">
        <v>514</v>
      </c>
      <c r="K8" s="218" t="s">
        <v>609</v>
      </c>
    </row>
    <row r="9" spans="1:19" ht="20.25" customHeight="1">
      <c r="A9" s="1427" t="s">
        <v>523</v>
      </c>
      <c r="B9" s="1428"/>
      <c r="C9" s="1428"/>
      <c r="D9" s="1428"/>
      <c r="E9" s="1428"/>
      <c r="F9" s="1457"/>
      <c r="G9" s="1458"/>
      <c r="H9" s="1458"/>
      <c r="I9" s="1458"/>
      <c r="J9" s="1459"/>
      <c r="K9" s="219" t="s">
        <v>605</v>
      </c>
    </row>
    <row r="10" spans="1:19" ht="20.25" customHeight="1">
      <c r="A10" s="1427" t="s">
        <v>513</v>
      </c>
      <c r="B10" s="1428"/>
      <c r="C10" s="1428"/>
      <c r="D10" s="1428"/>
      <c r="E10" s="1428"/>
      <c r="F10" s="1457"/>
      <c r="G10" s="1458"/>
      <c r="H10" s="1458"/>
      <c r="I10" s="1458"/>
      <c r="J10" s="1459"/>
      <c r="K10" s="219" t="s">
        <v>610</v>
      </c>
    </row>
    <row r="11" spans="1:19" ht="20.25" customHeight="1" thickBot="1">
      <c r="A11" s="1432" t="s">
        <v>512</v>
      </c>
      <c r="B11" s="1433"/>
      <c r="C11" s="1433"/>
      <c r="D11" s="1433"/>
      <c r="E11" s="1433"/>
      <c r="F11" s="1460" t="s">
        <v>791</v>
      </c>
      <c r="G11" s="1461"/>
      <c r="H11" s="1461"/>
      <c r="I11" s="1461"/>
      <c r="J11" s="1462"/>
    </row>
    <row r="12" spans="1:19" ht="20.25" customHeight="1">
      <c r="A12" s="223" t="s">
        <v>562</v>
      </c>
      <c r="B12" s="1422"/>
      <c r="C12" s="1422"/>
      <c r="D12" s="1422"/>
      <c r="E12" s="1422"/>
      <c r="F12" s="1422"/>
      <c r="G12" s="1422"/>
      <c r="H12" s="1422"/>
      <c r="I12" s="1422"/>
      <c r="J12" s="1422"/>
      <c r="K12" s="212" t="s">
        <v>631</v>
      </c>
    </row>
    <row r="14" spans="1:19" ht="21" customHeight="1">
      <c r="A14" s="232" t="s">
        <v>604</v>
      </c>
      <c r="B14" s="233"/>
      <c r="C14" s="233"/>
      <c r="D14" s="233"/>
      <c r="E14" s="233"/>
      <c r="F14" s="233"/>
      <c r="G14" s="233"/>
      <c r="H14" s="233"/>
      <c r="I14" s="233"/>
      <c r="J14" s="233"/>
      <c r="L14" s="225" t="s">
        <v>660</v>
      </c>
      <c r="R14" s="224" t="s">
        <v>650</v>
      </c>
    </row>
    <row r="15" spans="1:19" ht="22.5" customHeight="1" thickBot="1">
      <c r="A15" s="265" t="s">
        <v>185</v>
      </c>
      <c r="B15" s="265" t="s">
        <v>17</v>
      </c>
      <c r="C15" s="1469" t="s">
        <v>213</v>
      </c>
      <c r="D15" s="1470"/>
      <c r="E15" s="265" t="s">
        <v>561</v>
      </c>
      <c r="F15" s="1469" t="s">
        <v>565</v>
      </c>
      <c r="G15" s="1470"/>
      <c r="H15" s="265" t="s">
        <v>271</v>
      </c>
      <c r="I15" s="1469" t="s">
        <v>566</v>
      </c>
      <c r="J15" s="1470"/>
      <c r="L15" s="225" t="s">
        <v>661</v>
      </c>
      <c r="R15" s="224" t="s">
        <v>651</v>
      </c>
    </row>
    <row r="16" spans="1:19" ht="22.5" customHeight="1" thickTop="1">
      <c r="A16" s="250"/>
      <c r="B16" s="264" t="str">
        <f>IFERROR(VLOOKUP($A16,#REF!,2,FALSE)&amp;"","")</f>
        <v/>
      </c>
      <c r="C16" s="1463"/>
      <c r="D16" s="1464"/>
      <c r="E16" s="237" t="str">
        <f>IFERROR(VLOOKUP($A16,#REF!,6,FALSE)&amp;"","")</f>
        <v/>
      </c>
      <c r="F16" s="1471" t="str">
        <f>IFERROR(VLOOKUP($A16,#REF!,8,FALSE)&amp;"","")</f>
        <v/>
      </c>
      <c r="G16" s="1472"/>
      <c r="H16" s="252" t="str">
        <f>IFERROR(VLOOKUP($A16,#REF!,3,FALSE)&amp;"","")</f>
        <v/>
      </c>
      <c r="I16" s="1467" t="str">
        <f>IFERROR(VLOOKUP($A16,#REF!,10,FALSE)&amp;"","")</f>
        <v/>
      </c>
      <c r="J16" s="1468"/>
      <c r="L16" s="225" t="s">
        <v>662</v>
      </c>
      <c r="R16" s="224" t="s">
        <v>652</v>
      </c>
    </row>
    <row r="17" spans="1:18" ht="22.5" customHeight="1">
      <c r="A17" s="251"/>
      <c r="B17" s="264" t="str">
        <f>IFERROR(VLOOKUP($A17,#REF!,2,FALSE)&amp;"","")</f>
        <v/>
      </c>
      <c r="C17" s="1463"/>
      <c r="D17" s="1464"/>
      <c r="E17" s="234" t="str">
        <f>IFERROR(VLOOKUP($A17,#REF!,6,FALSE)&amp;"","")</f>
        <v/>
      </c>
      <c r="F17" s="1465" t="str">
        <f>IFERROR(VLOOKUP($A17,#REF!,8,FALSE)&amp;"","")</f>
        <v/>
      </c>
      <c r="G17" s="1466"/>
      <c r="H17" s="207" t="str">
        <f>IFERROR(VLOOKUP($A17,#REF!,3,FALSE)&amp;"","")</f>
        <v/>
      </c>
      <c r="I17" s="1467" t="str">
        <f>IFERROR(VLOOKUP($A17,#REF!,10,FALSE)&amp;"","")</f>
        <v/>
      </c>
      <c r="J17" s="1468"/>
      <c r="L17" s="225" t="s">
        <v>663</v>
      </c>
      <c r="R17" s="224" t="s">
        <v>653</v>
      </c>
    </row>
    <row r="18" spans="1:18" ht="22.5" customHeight="1">
      <c r="A18" s="251"/>
      <c r="B18" s="264" t="str">
        <f>IFERROR(VLOOKUP($A18,#REF!,2,FALSE)&amp;"","")</f>
        <v/>
      </c>
      <c r="C18" s="1463"/>
      <c r="D18" s="1464"/>
      <c r="E18" s="234" t="str">
        <f>IFERROR(VLOOKUP($A18,#REF!,6,FALSE)&amp;"","")</f>
        <v/>
      </c>
      <c r="F18" s="1465" t="str">
        <f>IFERROR(VLOOKUP($A18,#REF!,8,FALSE)&amp;"","")</f>
        <v/>
      </c>
      <c r="G18" s="1466"/>
      <c r="H18" s="234" t="str">
        <f>IFERROR(VLOOKUP($A18,#REF!,3,FALSE)&amp;"","")</f>
        <v/>
      </c>
      <c r="I18" s="1467" t="str">
        <f>IFERROR(VLOOKUP($A18,#REF!,10,FALSE)&amp;"","")</f>
        <v/>
      </c>
      <c r="J18" s="1468"/>
      <c r="L18" s="225" t="s">
        <v>664</v>
      </c>
      <c r="R18" s="224" t="s">
        <v>654</v>
      </c>
    </row>
    <row r="19" spans="1:18" ht="22.5" customHeight="1">
      <c r="A19" s="251"/>
      <c r="B19" s="264" t="str">
        <f>IFERROR(VLOOKUP($A19,#REF!,2,FALSE)&amp;"","")</f>
        <v/>
      </c>
      <c r="C19" s="1463"/>
      <c r="D19" s="1464"/>
      <c r="E19" s="234" t="str">
        <f>IFERROR(VLOOKUP($A19,#REF!,6,FALSE)&amp;"","")</f>
        <v/>
      </c>
      <c r="F19" s="1465" t="str">
        <f>IFERROR(VLOOKUP($A19,#REF!,8,FALSE)&amp;"","")</f>
        <v/>
      </c>
      <c r="G19" s="1466"/>
      <c r="H19" s="234" t="str">
        <f>IFERROR(VLOOKUP($A19,#REF!,3,FALSE)&amp;"","")</f>
        <v/>
      </c>
      <c r="I19" s="1467" t="str">
        <f>IFERROR(VLOOKUP($A19,#REF!,10,FALSE)&amp;"","")</f>
        <v/>
      </c>
      <c r="J19" s="1468"/>
      <c r="L19" s="225" t="s">
        <v>665</v>
      </c>
      <c r="R19" s="224" t="s">
        <v>655</v>
      </c>
    </row>
    <row r="20" spans="1:18" ht="22.5" customHeight="1">
      <c r="A20" s="251"/>
      <c r="B20" s="264" t="str">
        <f>IFERROR(VLOOKUP($A20,#REF!,2,FALSE)&amp;"","")</f>
        <v/>
      </c>
      <c r="C20" s="1463"/>
      <c r="D20" s="1464"/>
      <c r="E20" s="234" t="str">
        <f>IFERROR(VLOOKUP($A20,#REF!,6,FALSE)&amp;"","")</f>
        <v/>
      </c>
      <c r="F20" s="1465" t="str">
        <f>IFERROR(VLOOKUP($A20,#REF!,8,FALSE)&amp;"","")</f>
        <v/>
      </c>
      <c r="G20" s="1466"/>
      <c r="H20" s="234" t="str">
        <f>IFERROR(VLOOKUP($A20,#REF!,3,FALSE)&amp;"","")</f>
        <v/>
      </c>
      <c r="I20" s="1467" t="str">
        <f>IFERROR(VLOOKUP($A20,#REF!,10,FALSE)&amp;"","")</f>
        <v/>
      </c>
      <c r="J20" s="1468"/>
      <c r="L20" s="225" t="s">
        <v>666</v>
      </c>
      <c r="R20" s="224" t="s">
        <v>656</v>
      </c>
    </row>
    <row r="21" spans="1:18" ht="22.5" customHeight="1">
      <c r="A21" s="251"/>
      <c r="B21" s="264" t="str">
        <f>IFERROR(VLOOKUP($A21,#REF!,2,FALSE)&amp;"","")</f>
        <v/>
      </c>
      <c r="C21" s="1463"/>
      <c r="D21" s="1464"/>
      <c r="E21" s="234" t="str">
        <f>IFERROR(VLOOKUP($A21,#REF!,6,FALSE)&amp;"","")</f>
        <v/>
      </c>
      <c r="F21" s="1465" t="str">
        <f>IFERROR(VLOOKUP($A21,#REF!,8,FALSE)&amp;"","")</f>
        <v/>
      </c>
      <c r="G21" s="1466"/>
      <c r="H21" s="234" t="str">
        <f>IFERROR(VLOOKUP($A21,#REF!,3,FALSE)&amp;"","")</f>
        <v/>
      </c>
      <c r="I21" s="1467" t="str">
        <f>IFERROR(VLOOKUP($A21,#REF!,10,FALSE)&amp;"","")</f>
        <v/>
      </c>
      <c r="J21" s="1468"/>
      <c r="L21" s="225" t="s">
        <v>667</v>
      </c>
      <c r="R21" s="224" t="s">
        <v>657</v>
      </c>
    </row>
    <row r="22" spans="1:18" ht="22.5" customHeight="1">
      <c r="A22" s="251"/>
      <c r="B22" s="264" t="str">
        <f>IFERROR(VLOOKUP($A22,#REF!,2,FALSE)&amp;"","")</f>
        <v/>
      </c>
      <c r="C22" s="1463"/>
      <c r="D22" s="1464"/>
      <c r="E22" s="234" t="str">
        <f>IFERROR(VLOOKUP($A22,#REF!,6,FALSE)&amp;"","")</f>
        <v/>
      </c>
      <c r="F22" s="1465" t="str">
        <f>IFERROR(VLOOKUP($A22,#REF!,8,FALSE)&amp;"","")</f>
        <v/>
      </c>
      <c r="G22" s="1466"/>
      <c r="H22" s="234" t="str">
        <f>IFERROR(VLOOKUP($A22,#REF!,3,FALSE)&amp;"","")</f>
        <v/>
      </c>
      <c r="I22" s="1467" t="str">
        <f>IFERROR(VLOOKUP($A22,#REF!,10,FALSE)&amp;"","")</f>
        <v/>
      </c>
      <c r="J22" s="1468"/>
      <c r="L22" s="225" t="s">
        <v>668</v>
      </c>
      <c r="R22" s="224" t="s">
        <v>658</v>
      </c>
    </row>
    <row r="23" spans="1:18" ht="22.5" customHeight="1">
      <c r="A23" s="251"/>
      <c r="B23" s="264" t="str">
        <f>IFERROR(VLOOKUP($A23,#REF!,2,FALSE)&amp;"","")</f>
        <v/>
      </c>
      <c r="C23" s="1463"/>
      <c r="D23" s="1464"/>
      <c r="E23" s="234" t="str">
        <f>IFERROR(VLOOKUP($A23,#REF!,6,FALSE)&amp;"","")</f>
        <v/>
      </c>
      <c r="F23" s="1465" t="str">
        <f>IFERROR(VLOOKUP($A23,#REF!,8,FALSE)&amp;"","")</f>
        <v/>
      </c>
      <c r="G23" s="1466"/>
      <c r="H23" s="234" t="str">
        <f>IFERROR(VLOOKUP($A23,#REF!,3,FALSE)&amp;"","")</f>
        <v/>
      </c>
      <c r="I23" s="1467" t="str">
        <f>IFERROR(VLOOKUP($A23,#REF!,10,FALSE)&amp;"","")</f>
        <v/>
      </c>
      <c r="J23" s="1468"/>
    </row>
    <row r="24" spans="1:18" ht="22.5" customHeight="1">
      <c r="A24" s="251"/>
      <c r="B24" s="264" t="str">
        <f>IFERROR(VLOOKUP($A24,#REF!,2,FALSE)&amp;"","")</f>
        <v/>
      </c>
      <c r="C24" s="1463"/>
      <c r="D24" s="1464"/>
      <c r="E24" s="234" t="str">
        <f>IFERROR(VLOOKUP($A24,#REF!,6,FALSE)&amp;"","")</f>
        <v/>
      </c>
      <c r="F24" s="1465" t="str">
        <f>IFERROR(VLOOKUP($A24,#REF!,8,FALSE)&amp;"","")</f>
        <v/>
      </c>
      <c r="G24" s="1466"/>
      <c r="H24" s="234" t="str">
        <f>IFERROR(VLOOKUP($A24,#REF!,3,FALSE)&amp;"","")</f>
        <v/>
      </c>
      <c r="I24" s="1467" t="str">
        <f>IFERROR(VLOOKUP($A24,#REF!,10,FALSE)&amp;"","")</f>
        <v/>
      </c>
      <c r="J24" s="1468"/>
      <c r="L24" s="225" t="s">
        <v>670</v>
      </c>
    </row>
    <row r="25" spans="1:18" ht="22.5" customHeight="1">
      <c r="A25" s="251"/>
      <c r="B25" s="264" t="str">
        <f>IFERROR(VLOOKUP($A25,#REF!,2,FALSE)&amp;"","")</f>
        <v/>
      </c>
      <c r="C25" s="1463"/>
      <c r="D25" s="1464"/>
      <c r="E25" s="234" t="str">
        <f>IFERROR(VLOOKUP($A25,#REF!,6,FALSE)&amp;"","")</f>
        <v/>
      </c>
      <c r="F25" s="1465" t="str">
        <f>IFERROR(VLOOKUP($A25,#REF!,8,FALSE)&amp;"","")</f>
        <v/>
      </c>
      <c r="G25" s="1466"/>
      <c r="H25" s="234" t="str">
        <f>IFERROR(VLOOKUP($A25,#REF!,3,FALSE)&amp;"","")</f>
        <v/>
      </c>
      <c r="I25" s="1467" t="str">
        <f>IFERROR(VLOOKUP($A25,#REF!,10,FALSE)&amp;"","")</f>
        <v/>
      </c>
      <c r="J25" s="1468"/>
      <c r="L25" s="225" t="s">
        <v>671</v>
      </c>
      <c r="R25" s="238" t="s">
        <v>632</v>
      </c>
    </row>
    <row r="26" spans="1:18" ht="22.5" customHeight="1">
      <c r="A26" s="251"/>
      <c r="B26" s="264" t="str">
        <f>IFERROR(VLOOKUP($A26,#REF!,2,FALSE)&amp;"","")</f>
        <v/>
      </c>
      <c r="C26" s="1463"/>
      <c r="D26" s="1464"/>
      <c r="E26" s="234" t="str">
        <f>IFERROR(VLOOKUP($A26,#REF!,6,FALSE)&amp;"","")</f>
        <v/>
      </c>
      <c r="F26" s="1465" t="str">
        <f>IFERROR(VLOOKUP($A26,#REF!,8,FALSE)&amp;"","")</f>
        <v/>
      </c>
      <c r="G26" s="1466"/>
      <c r="H26" s="234" t="str">
        <f>IFERROR(VLOOKUP($A26,#REF!,3,FALSE)&amp;"","")</f>
        <v/>
      </c>
      <c r="I26" s="1467" t="str">
        <f>IFERROR(VLOOKUP($A26,#REF!,10,FALSE)&amp;"","")</f>
        <v/>
      </c>
      <c r="J26" s="1468"/>
      <c r="L26" s="225" t="s">
        <v>672</v>
      </c>
      <c r="R26" s="238" t="s">
        <v>642</v>
      </c>
    </row>
    <row r="27" spans="1:18" ht="22.5" customHeight="1">
      <c r="A27" s="251"/>
      <c r="B27" s="264" t="str">
        <f>IFERROR(VLOOKUP($A27,#REF!,2,FALSE)&amp;"","")</f>
        <v/>
      </c>
      <c r="C27" s="1463"/>
      <c r="D27" s="1464"/>
      <c r="E27" s="234" t="str">
        <f>IFERROR(VLOOKUP($A27,#REF!,6,FALSE)&amp;"","")</f>
        <v/>
      </c>
      <c r="F27" s="1465" t="str">
        <f>IFERROR(VLOOKUP($A27,#REF!,8,FALSE)&amp;"","")</f>
        <v/>
      </c>
      <c r="G27" s="1466"/>
      <c r="H27" s="234" t="str">
        <f>IFERROR(VLOOKUP($A27,#REF!,3,FALSE)&amp;"","")</f>
        <v/>
      </c>
      <c r="I27" s="1467" t="str">
        <f>IFERROR(VLOOKUP($A27,#REF!,10,FALSE)&amp;"","")</f>
        <v/>
      </c>
      <c r="J27" s="1468"/>
      <c r="L27" s="225" t="s">
        <v>673</v>
      </c>
      <c r="R27" s="238" t="s">
        <v>633</v>
      </c>
    </row>
    <row r="28" spans="1:18" ht="22.5" customHeight="1">
      <c r="A28" s="251"/>
      <c r="B28" s="264" t="str">
        <f>IFERROR(VLOOKUP($A28,#REF!,2,FALSE)&amp;"","")</f>
        <v/>
      </c>
      <c r="C28" s="1463"/>
      <c r="D28" s="1464"/>
      <c r="E28" s="234" t="str">
        <f>IFERROR(VLOOKUP($A28,#REF!,6,FALSE)&amp;"","")</f>
        <v/>
      </c>
      <c r="F28" s="1465" t="str">
        <f>IFERROR(VLOOKUP($A28,#REF!,8,FALSE)&amp;"","")</f>
        <v/>
      </c>
      <c r="G28" s="1466"/>
      <c r="H28" s="234" t="str">
        <f>IFERROR(VLOOKUP($A28,#REF!,3,FALSE)&amp;"","")</f>
        <v/>
      </c>
      <c r="I28" s="1467" t="str">
        <f>IFERROR(VLOOKUP($A28,#REF!,10,FALSE)&amp;"","")</f>
        <v/>
      </c>
      <c r="J28" s="1468"/>
      <c r="L28" s="225" t="s">
        <v>674</v>
      </c>
      <c r="R28" s="238" t="s">
        <v>643</v>
      </c>
    </row>
    <row r="29" spans="1:18" ht="14.25">
      <c r="L29" s="225" t="s">
        <v>675</v>
      </c>
      <c r="R29" s="238" t="s">
        <v>644</v>
      </c>
    </row>
    <row r="30" spans="1:18" ht="14.25">
      <c r="L30" s="225" t="s">
        <v>676</v>
      </c>
      <c r="R30" s="238" t="s">
        <v>645</v>
      </c>
    </row>
    <row r="31" spans="1:18" ht="14.25">
      <c r="L31" s="225" t="s">
        <v>677</v>
      </c>
      <c r="R31" s="238" t="s">
        <v>646</v>
      </c>
    </row>
    <row r="32" spans="1:18" ht="14.25">
      <c r="L32" s="225" t="s">
        <v>678</v>
      </c>
      <c r="R32" s="238" t="s">
        <v>647</v>
      </c>
    </row>
    <row r="33" spans="12:18">
      <c r="L33" s="238" t="s">
        <v>679</v>
      </c>
      <c r="R33" s="238" t="s">
        <v>648</v>
      </c>
    </row>
  </sheetData>
  <sheetProtection algorithmName="SHA-512" hashValue="sYPjaxJ/qjc6RTRPgFvWNbrbCC0Fu7j09bRGlNsaeJ7ZF+9efsHhvh4VgBpdAr9YQt179K7DPZTqxVTlw9qclA==" saltValue="ZgFydzKqxuE2O1V1PnfmBA==" spinCount="100000" sheet="1" selectLockedCells="1"/>
  <mergeCells count="62">
    <mergeCell ref="C23:D23"/>
    <mergeCell ref="F23:G23"/>
    <mergeCell ref="I23:J23"/>
    <mergeCell ref="C26:D26"/>
    <mergeCell ref="F26:G26"/>
    <mergeCell ref="I26:J26"/>
    <mergeCell ref="C24:D24"/>
    <mergeCell ref="F24:G24"/>
    <mergeCell ref="I24:J24"/>
    <mergeCell ref="C21:D21"/>
    <mergeCell ref="F21:G21"/>
    <mergeCell ref="I21:J21"/>
    <mergeCell ref="C22:D22"/>
    <mergeCell ref="F22:G22"/>
    <mergeCell ref="I22:J22"/>
    <mergeCell ref="I17:J17"/>
    <mergeCell ref="C18:D18"/>
    <mergeCell ref="F18:G18"/>
    <mergeCell ref="I18:J18"/>
    <mergeCell ref="C20:D20"/>
    <mergeCell ref="F20:G20"/>
    <mergeCell ref="I20:J20"/>
    <mergeCell ref="C28:D28"/>
    <mergeCell ref="F28:G28"/>
    <mergeCell ref="I28:J28"/>
    <mergeCell ref="F25:G25"/>
    <mergeCell ref="I25:J25"/>
    <mergeCell ref="C27:D27"/>
    <mergeCell ref="F27:G27"/>
    <mergeCell ref="I27:J27"/>
    <mergeCell ref="C25:D25"/>
    <mergeCell ref="A10:E10"/>
    <mergeCell ref="F10:J10"/>
    <mergeCell ref="A11:E11"/>
    <mergeCell ref="F11:J11"/>
    <mergeCell ref="C19:D19"/>
    <mergeCell ref="F19:G19"/>
    <mergeCell ref="I19:J19"/>
    <mergeCell ref="B12:J12"/>
    <mergeCell ref="C15:D15"/>
    <mergeCell ref="F15:G15"/>
    <mergeCell ref="I15:J15"/>
    <mergeCell ref="C16:D16"/>
    <mergeCell ref="I16:J16"/>
    <mergeCell ref="C17:D17"/>
    <mergeCell ref="F17:G17"/>
    <mergeCell ref="F16:G16"/>
    <mergeCell ref="A8:H8"/>
    <mergeCell ref="A9:E9"/>
    <mergeCell ref="F9:J9"/>
    <mergeCell ref="A5:E5"/>
    <mergeCell ref="F5:G5"/>
    <mergeCell ref="I5:J5"/>
    <mergeCell ref="A6:E6"/>
    <mergeCell ref="A7:E7"/>
    <mergeCell ref="A1:J1"/>
    <mergeCell ref="C3:E3"/>
    <mergeCell ref="F3:G3"/>
    <mergeCell ref="H3:J3"/>
    <mergeCell ref="B4:E4"/>
    <mergeCell ref="F4:G4"/>
    <mergeCell ref="H4:J4"/>
  </mergeCells>
  <phoneticPr fontId="5"/>
  <conditionalFormatting sqref="E16:F16">
    <cfRule type="expression" dxfId="2" priority="1">
      <formula>$R16="1"</formula>
    </cfRule>
  </conditionalFormatting>
  <conditionalFormatting sqref="H16:H17">
    <cfRule type="expression" dxfId="1" priority="2">
      <formula>$R16="1"</formula>
    </cfRule>
  </conditionalFormatting>
  <dataValidations count="3">
    <dataValidation type="list" allowBlank="1" showInputMessage="1" showErrorMessage="1" sqref="A1:J1" xr:uid="{00000000-0002-0000-1700-000000000000}">
      <formula1>$R$14:$R$22</formula1>
    </dataValidation>
    <dataValidation type="list" allowBlank="1" showInputMessage="1" showErrorMessage="1" sqref="A7:E7" xr:uid="{00000000-0002-0000-1700-000001000000}">
      <formula1>$L$14:$L$22</formula1>
    </dataValidation>
    <dataValidation type="list" allowBlank="1" showInputMessage="1" showErrorMessage="1" sqref="B12:J12" xr:uid="{00000000-0002-0000-1700-000002000000}">
      <formula1>$L$24:$L$33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dimension ref="A1:X29"/>
  <sheetViews>
    <sheetView zoomScaleNormal="100" zoomScaleSheetLayoutView="100" workbookViewId="0">
      <selection activeCell="B7" sqref="B7"/>
    </sheetView>
  </sheetViews>
  <sheetFormatPr defaultColWidth="8.75" defaultRowHeight="18" customHeight="1"/>
  <cols>
    <col min="1" max="2" width="3.5" style="4" customWidth="1"/>
    <col min="3" max="3" width="2.375" style="4" customWidth="1"/>
    <col min="4" max="4" width="3.75" style="1" customWidth="1"/>
    <col min="5" max="5" width="13.75" style="1" bestFit="1" customWidth="1"/>
    <col min="6" max="6" width="15.125" style="1" customWidth="1"/>
    <col min="7" max="7" width="3" style="1" customWidth="1"/>
    <col min="8" max="8" width="18.125" style="1" customWidth="1"/>
    <col min="9" max="10" width="7.5" style="1" customWidth="1"/>
    <col min="11" max="11" width="15.125" style="1" customWidth="1"/>
    <col min="12" max="12" width="15" style="4" bestFit="1" customWidth="1"/>
    <col min="13" max="13" width="6.625" style="1" bestFit="1" customWidth="1"/>
    <col min="14" max="15" width="3.5" style="1" bestFit="1" customWidth="1"/>
    <col min="16" max="16" width="8.5" style="11" customWidth="1"/>
    <col min="17" max="17" width="56.5" style="1" bestFit="1" customWidth="1"/>
    <col min="18" max="16384" width="8.75" style="1"/>
  </cols>
  <sheetData>
    <row r="1" spans="1:24" ht="22.5" customHeight="1">
      <c r="A1" s="1494" t="s">
        <v>815</v>
      </c>
      <c r="B1" s="1494"/>
      <c r="C1" s="1494"/>
      <c r="D1" s="1494"/>
      <c r="E1" s="1494"/>
      <c r="F1" s="1494"/>
      <c r="G1" s="1494"/>
      <c r="H1" s="1494"/>
      <c r="I1" s="1494"/>
      <c r="J1" s="1494"/>
      <c r="K1" s="1494"/>
      <c r="L1" s="1494"/>
      <c r="M1" s="1494"/>
      <c r="N1" s="1494"/>
      <c r="O1" s="1494"/>
      <c r="P1" s="1494"/>
      <c r="Q1" s="12"/>
    </row>
    <row r="2" spans="1:24" ht="19.899999999999999" customHeight="1">
      <c r="A2" s="1495"/>
      <c r="B2" s="1495"/>
      <c r="C2" s="1495"/>
      <c r="D2" s="1495"/>
      <c r="E2" s="1495"/>
      <c r="F2" s="1495"/>
      <c r="G2" s="1495"/>
      <c r="H2" s="1495"/>
      <c r="I2" s="1495"/>
      <c r="J2" s="1495"/>
      <c r="K2" s="1495"/>
      <c r="L2" s="1495"/>
      <c r="M2" s="1495"/>
      <c r="N2" s="1495"/>
      <c r="O2" s="1495"/>
      <c r="P2" s="1495"/>
      <c r="Q2" s="12"/>
    </row>
    <row r="3" spans="1:24" ht="19.899999999999999" customHeight="1">
      <c r="A3" s="148" t="s">
        <v>542</v>
      </c>
      <c r="B3" s="146"/>
      <c r="C3" s="146"/>
      <c r="D3" s="12"/>
      <c r="E3" s="149"/>
      <c r="F3" s="150"/>
      <c r="G3" s="147"/>
      <c r="H3" s="147"/>
      <c r="I3" s="147"/>
      <c r="J3" s="147"/>
      <c r="K3" s="147"/>
      <c r="L3" s="13"/>
      <c r="M3" s="1492"/>
      <c r="N3" s="1492"/>
      <c r="O3" s="1493"/>
      <c r="P3" s="1493"/>
      <c r="Q3" s="12"/>
      <c r="R3" s="12"/>
    </row>
    <row r="4" spans="1:24" ht="10.15" customHeight="1">
      <c r="A4" s="1496"/>
      <c r="B4" s="1496"/>
      <c r="C4" s="1496"/>
      <c r="D4" s="1496"/>
      <c r="E4" s="1496"/>
      <c r="F4" s="1496"/>
      <c r="G4" s="1496"/>
      <c r="H4" s="1496"/>
      <c r="I4" s="1496"/>
      <c r="J4" s="1496"/>
      <c r="K4" s="1496"/>
      <c r="L4" s="1496"/>
      <c r="M4" s="1496"/>
      <c r="N4" s="1496"/>
      <c r="O4" s="1496"/>
      <c r="P4" s="1496"/>
      <c r="Q4" s="12"/>
      <c r="R4" s="12"/>
    </row>
    <row r="5" spans="1:24" s="4" customFormat="1" ht="21" customHeight="1">
      <c r="A5" s="1497" t="s">
        <v>185</v>
      </c>
      <c r="B5" s="1497" t="s">
        <v>17</v>
      </c>
      <c r="C5" s="1499" t="s">
        <v>79</v>
      </c>
      <c r="D5" s="1500"/>
      <c r="E5" s="1486" t="s">
        <v>69</v>
      </c>
      <c r="F5" s="1503" t="s">
        <v>266</v>
      </c>
      <c r="G5" s="1500"/>
      <c r="H5" s="1486" t="s">
        <v>295</v>
      </c>
      <c r="I5" s="1486" t="s">
        <v>150</v>
      </c>
      <c r="J5" s="1486"/>
      <c r="K5" s="1486"/>
      <c r="L5" s="1488" t="s">
        <v>151</v>
      </c>
      <c r="M5" s="1490" t="s">
        <v>106</v>
      </c>
      <c r="N5" s="14" t="s">
        <v>152</v>
      </c>
      <c r="O5" s="15" t="s">
        <v>154</v>
      </c>
      <c r="P5" s="1477" t="s">
        <v>71</v>
      </c>
      <c r="Q5" s="1479" t="s">
        <v>272</v>
      </c>
      <c r="R5" s="1479" t="s">
        <v>473</v>
      </c>
    </row>
    <row r="6" spans="1:24" s="4" customFormat="1" ht="21" customHeight="1">
      <c r="A6" s="1498"/>
      <c r="B6" s="1498"/>
      <c r="C6" s="1501"/>
      <c r="D6" s="1502"/>
      <c r="E6" s="1487"/>
      <c r="F6" s="1504"/>
      <c r="G6" s="1502"/>
      <c r="H6" s="1487"/>
      <c r="I6" s="1487"/>
      <c r="J6" s="1487"/>
      <c r="K6" s="1487"/>
      <c r="L6" s="1489"/>
      <c r="M6" s="1491"/>
      <c r="N6" s="16" t="s">
        <v>153</v>
      </c>
      <c r="O6" s="17" t="s">
        <v>153</v>
      </c>
      <c r="P6" s="1478"/>
      <c r="Q6" s="1479"/>
      <c r="R6" s="1479"/>
    </row>
    <row r="7" spans="1:24" ht="32.25" customHeight="1">
      <c r="A7" s="18"/>
      <c r="B7" s="208"/>
      <c r="C7" s="1480"/>
      <c r="D7" s="1481"/>
      <c r="E7" s="9"/>
      <c r="F7" s="1482"/>
      <c r="G7" s="1483"/>
      <c r="H7" s="8"/>
      <c r="I7" s="6"/>
      <c r="J7" s="1484"/>
      <c r="K7" s="1485"/>
      <c r="L7" s="10"/>
      <c r="M7" s="7"/>
      <c r="N7" s="7"/>
      <c r="O7" s="7"/>
      <c r="P7" s="130"/>
      <c r="Q7" s="152"/>
      <c r="R7" s="76"/>
      <c r="S7" s="75" t="s">
        <v>474</v>
      </c>
      <c r="X7" s="4">
        <v>1</v>
      </c>
    </row>
    <row r="8" spans="1:24" ht="18" customHeight="1">
      <c r="A8" s="19"/>
      <c r="B8" s="19"/>
      <c r="C8" s="1476"/>
      <c r="D8" s="1476"/>
      <c r="E8" s="12"/>
      <c r="F8" s="12"/>
      <c r="G8" s="12"/>
      <c r="H8" s="12"/>
      <c r="I8" s="12"/>
      <c r="J8" s="12"/>
      <c r="K8" s="12"/>
      <c r="L8" s="19"/>
      <c r="M8" s="12"/>
      <c r="N8" s="12"/>
      <c r="O8" s="12"/>
      <c r="P8" s="20"/>
      <c r="Q8" s="12"/>
      <c r="R8" s="12"/>
      <c r="S8" s="75" t="s">
        <v>475</v>
      </c>
    </row>
    <row r="9" spans="1:24" ht="18" customHeight="1">
      <c r="A9" s="19"/>
      <c r="B9" s="1473" t="s">
        <v>546</v>
      </c>
      <c r="C9" s="1474"/>
      <c r="D9" s="1474"/>
      <c r="E9" s="1474"/>
      <c r="F9" s="1474"/>
      <c r="G9" s="1474"/>
      <c r="H9" s="1474"/>
      <c r="I9" s="1474"/>
      <c r="J9" s="1474"/>
      <c r="K9" s="1474"/>
      <c r="L9" s="1474"/>
      <c r="M9" s="1474"/>
      <c r="N9" s="1474"/>
      <c r="O9" s="1474"/>
      <c r="P9" s="1474"/>
      <c r="Q9" s="1474"/>
      <c r="R9" s="1475"/>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1qOpeem/fEALzRBaT5iJOWGoY1QP2cdB4vQsVUOiOP8b6WuMtzIr4L1Tsl2JE9tDtmBNg0Edm6Cg5tLS6MPywQ==" saltValue="BSgJ8cOfTm+2pnzKTAnbFQ==" spinCount="100000" sheet="1" selectLockedCells="1"/>
  <dataConsolidate/>
  <mergeCells count="22">
    <mergeCell ref="A5:A6"/>
    <mergeCell ref="B5:B6"/>
    <mergeCell ref="C5:D6"/>
    <mergeCell ref="E5:E6"/>
    <mergeCell ref="F5:G6"/>
    <mergeCell ref="M3:N3"/>
    <mergeCell ref="O3:P3"/>
    <mergeCell ref="A1:P1"/>
    <mergeCell ref="A2:P2"/>
    <mergeCell ref="A4:P4"/>
    <mergeCell ref="B9:R9"/>
    <mergeCell ref="C8:D8"/>
    <mergeCell ref="P5:P6"/>
    <mergeCell ref="Q5:Q6"/>
    <mergeCell ref="C7:D7"/>
    <mergeCell ref="F7:G7"/>
    <mergeCell ref="J7:K7"/>
    <mergeCell ref="R5:R6"/>
    <mergeCell ref="H5:H6"/>
    <mergeCell ref="I5:K6"/>
    <mergeCell ref="L5:L6"/>
    <mergeCell ref="M5:M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C33"/>
  <sheetViews>
    <sheetView zoomScale="97" zoomScaleNormal="90" workbookViewId="0">
      <selection activeCell="A14" sqref="A14"/>
    </sheetView>
  </sheetViews>
  <sheetFormatPr defaultColWidth="8.625" defaultRowHeight="18.75"/>
  <cols>
    <col min="1" max="1" width="5.125" style="253" customWidth="1"/>
    <col min="2" max="2" width="5.125" style="239" customWidth="1"/>
    <col min="3" max="3" width="5.375" style="239" customWidth="1"/>
    <col min="4" max="12" width="5.125" style="239" customWidth="1"/>
    <col min="13" max="13" width="5.125" style="253" customWidth="1"/>
    <col min="14" max="16" width="5.125" style="239" customWidth="1"/>
    <col min="17" max="17" width="6.5" style="239" customWidth="1"/>
    <col min="18" max="18" width="5.125" style="239" customWidth="1"/>
    <col min="19" max="16384" width="8.625" style="239"/>
  </cols>
  <sheetData>
    <row r="1" spans="1:18" ht="27.75" customHeight="1">
      <c r="E1" s="1543" t="s">
        <v>570</v>
      </c>
      <c r="F1" s="1543"/>
      <c r="G1" s="1543"/>
      <c r="H1" s="1543"/>
      <c r="I1" s="1543"/>
      <c r="J1" s="1543"/>
      <c r="K1" s="1543"/>
      <c r="L1" s="1543"/>
      <c r="M1" s="1543"/>
      <c r="N1" s="1543"/>
      <c r="O1" s="1543"/>
    </row>
    <row r="2" spans="1:18" ht="17.25" customHeight="1">
      <c r="E2" s="240"/>
      <c r="F2" s="240"/>
      <c r="G2" s="240"/>
      <c r="H2" s="240"/>
      <c r="I2" s="240"/>
      <c r="J2" s="240"/>
      <c r="K2" s="240"/>
      <c r="L2" s="240"/>
      <c r="M2" s="241"/>
      <c r="N2" s="240"/>
      <c r="O2" s="240"/>
    </row>
    <row r="3" spans="1:18" ht="27.75" customHeight="1">
      <c r="O3" s="242" t="s">
        <v>571</v>
      </c>
    </row>
    <row r="4" spans="1:18" ht="25.5" customHeight="1">
      <c r="M4" s="254" t="s">
        <v>572</v>
      </c>
      <c r="N4" s="243"/>
      <c r="P4" s="243"/>
      <c r="Q4" s="243"/>
      <c r="R4" s="1544" t="s">
        <v>573</v>
      </c>
    </row>
    <row r="5" spans="1:18" ht="24.75" customHeight="1">
      <c r="C5" s="1518" t="s">
        <v>574</v>
      </c>
      <c r="D5" s="1518"/>
      <c r="E5" s="1518"/>
      <c r="F5" s="1545">
        <f>【入力用】チーム登録!D18</f>
        <v>0</v>
      </c>
      <c r="G5" s="1546"/>
      <c r="H5" s="1546"/>
      <c r="I5" s="1546"/>
      <c r="J5" s="1546"/>
      <c r="K5" s="244" t="str">
        <f>【入力用】チーム登録!E18</f>
        <v>県</v>
      </c>
      <c r="M5" s="1547" t="s">
        <v>575</v>
      </c>
      <c r="N5" s="1547"/>
      <c r="O5" s="243"/>
      <c r="P5" s="243"/>
      <c r="Q5" s="243"/>
      <c r="R5" s="1544"/>
    </row>
    <row r="6" spans="1:18" ht="24.75" customHeight="1">
      <c r="C6" s="1518" t="s">
        <v>576</v>
      </c>
      <c r="D6" s="1518"/>
      <c r="E6" s="1518"/>
      <c r="F6" s="1542">
        <f>【入力用】チーム登録!D16</f>
        <v>0</v>
      </c>
      <c r="G6" s="1542"/>
      <c r="H6" s="1542"/>
      <c r="I6" s="1542"/>
      <c r="J6" s="1542"/>
      <c r="K6" s="245"/>
      <c r="L6" s="245"/>
      <c r="M6" s="246"/>
      <c r="N6" s="245"/>
    </row>
    <row r="7" spans="1:18" ht="24.75" customHeight="1">
      <c r="C7" s="1518" t="s">
        <v>577</v>
      </c>
      <c r="D7" s="1518"/>
      <c r="E7" s="1518"/>
      <c r="F7" s="1540">
        <f>【入力用】チーム登録!D14</f>
        <v>0</v>
      </c>
      <c r="G7" s="1540"/>
      <c r="H7" s="1540"/>
      <c r="I7" s="1540"/>
      <c r="J7" s="1540"/>
      <c r="K7" s="1540"/>
      <c r="L7" s="1540"/>
      <c r="M7" s="1540"/>
      <c r="N7" s="1540"/>
    </row>
    <row r="8" spans="1:18" ht="24.75" customHeight="1">
      <c r="C8" s="1518" t="s">
        <v>578</v>
      </c>
      <c r="D8" s="1518"/>
      <c r="E8" s="1518"/>
      <c r="F8" s="1541">
        <f>【入力用】チーム登録!D21</f>
        <v>0</v>
      </c>
      <c r="G8" s="1541"/>
      <c r="H8" s="1541"/>
      <c r="I8" s="1541"/>
      <c r="J8" s="1541"/>
      <c r="K8" s="1541"/>
      <c r="L8" s="1541"/>
      <c r="M8" s="1541"/>
      <c r="N8" s="1541"/>
    </row>
    <row r="9" spans="1:18" ht="24.75" customHeight="1">
      <c r="C9" s="1518" t="s">
        <v>579</v>
      </c>
      <c r="D9" s="1518"/>
      <c r="E9" s="1518"/>
      <c r="F9" s="1528">
        <f>【入力用】チーム登録!D23</f>
        <v>0</v>
      </c>
      <c r="G9" s="1529"/>
      <c r="H9" s="1529"/>
      <c r="I9" s="1529"/>
      <c r="J9" s="1530"/>
    </row>
    <row r="10" spans="1:18" ht="24.75" customHeight="1">
      <c r="C10" s="1518" t="s">
        <v>580</v>
      </c>
      <c r="D10" s="1518"/>
      <c r="E10" s="1518"/>
      <c r="F10" s="1528">
        <f>【入力用】個人登録!E10</f>
        <v>0</v>
      </c>
      <c r="G10" s="1529"/>
      <c r="H10" s="1529"/>
      <c r="I10" s="1529"/>
      <c r="J10" s="1530"/>
    </row>
    <row r="11" spans="1:18" ht="19.5" customHeight="1"/>
    <row r="12" spans="1:18" ht="17.25" customHeight="1">
      <c r="A12" s="1507" t="s">
        <v>185</v>
      </c>
      <c r="C12" s="1531" t="s">
        <v>611</v>
      </c>
      <c r="D12" s="1532"/>
      <c r="E12" s="1535" t="s">
        <v>581</v>
      </c>
      <c r="F12" s="1536"/>
      <c r="G12" s="1537"/>
      <c r="H12" s="1531" t="s">
        <v>582</v>
      </c>
      <c r="I12" s="1538"/>
      <c r="J12" s="1532"/>
      <c r="K12" s="1522" t="s">
        <v>583</v>
      </c>
      <c r="L12" s="1523"/>
      <c r="M12" s="1524"/>
      <c r="N12" s="1518" t="s">
        <v>584</v>
      </c>
      <c r="O12" s="1518"/>
      <c r="P12" s="1518"/>
      <c r="Q12" s="1518"/>
      <c r="R12" s="1518"/>
    </row>
    <row r="13" spans="1:18" ht="17.25" customHeight="1">
      <c r="A13" s="1507"/>
      <c r="C13" s="1533"/>
      <c r="D13" s="1534"/>
      <c r="E13" s="1519" t="s">
        <v>585</v>
      </c>
      <c r="F13" s="1520"/>
      <c r="G13" s="1521"/>
      <c r="H13" s="1533"/>
      <c r="I13" s="1539"/>
      <c r="J13" s="1534"/>
      <c r="K13" s="1525"/>
      <c r="L13" s="1526"/>
      <c r="M13" s="1527"/>
      <c r="N13" s="1518"/>
      <c r="O13" s="1518"/>
      <c r="P13" s="1518"/>
      <c r="Q13" s="1518"/>
      <c r="R13" s="1518"/>
    </row>
    <row r="14" spans="1:18" ht="34.9" customHeight="1">
      <c r="A14" s="271"/>
      <c r="B14" s="247">
        <v>1</v>
      </c>
      <c r="C14" s="1505" t="str" cm="1">
        <f t="array" ref="C14">IF($A14="",IF(COUNTIF(【入力用】個人登録!$R$25:$R$127,1)&lt;ROW([1]日ソ追加登録用紙!A1),"",INDEX(【入力用】個人登録!$B$25:$B$127&amp;"",SMALL(IF(【入力用】個人登録!$R$25:$R$127=1,ROW($A$1:$A$103)),ROW([1]日ソ追加登録用紙!A1)))),VLOOKUP($A14,【入力用】個人登録!$A$25:$P$127,2,0))</f>
        <v/>
      </c>
      <c r="D14" s="1506"/>
      <c r="E14" s="1510" t="str" cm="1">
        <f t="array" ref="E14">IF($A14="",IF(COUNTIF(【入力用】個人登録!$R$25:$R$127,1)&lt;ROW([1]日ソ追加登録用紙!A1),"",INDEX(【入力用】個人登録!$E$25:$E$127&amp;"",SMALL(IF(【入力用】個人登録!$R$25:$R$127=1,ROW($A$1:$A$103)),ROW([1]日ソ追加登録用紙!A1)))),VLOOKUP($A14,【入力用】個人登録!$A$25:$R$127,5,FALSE))</f>
        <v/>
      </c>
      <c r="F14" s="1511"/>
      <c r="G14" s="1511"/>
      <c r="H14" s="1512" t="str" cm="1">
        <f t="array" ref="H14">IF($A14="",IF(IF(COUNTIF(【入力用】個人登録!$R$25:$R$127,1)&lt;ROW([1]日ソ追加登録用紙!A1),"",INDEX(【入力用】個人登録!$L$25:$L$127,SMALL(IF(【入力用】個人登録!$R$25:$R$127=1,ROW($A$1:$A$103)),ROW([1]日ソ追加登録用紙!A1))))=0,"",IF(COUNTIF(【入力用】個人登録!$R$25:$R$127,1)&lt;ROW([1]日ソ追加登録用紙!A1),"",INDEX(【入力用】個人登録!$L$25:$L$127,SMALL(IF(【入力用】個人登録!$R$25:$R$127=1,ROW($A$1:$A$103)),ROW([1]日ソ追加登録用紙!A1))))),VLOOKUP($A14,【入力用】個人登録!$A$25:$R$127,12,FALSE))</f>
        <v/>
      </c>
      <c r="I14" s="1513"/>
      <c r="J14" s="1514"/>
      <c r="K14" s="1508" t="str">
        <f>IF($A14="",IF(COUNTIF(【入力用】個人登録!$R$25:$R$127,1)&lt;ROW([1]日ソ追加登録用紙!A1),"",$F$7),$F$7)</f>
        <v/>
      </c>
      <c r="L14" s="1509"/>
      <c r="M14" s="248" t="str" cm="1">
        <f t="array" ref="M14">IF($A14="",IF(COUNTIF(【入力用】個人登録!$R$25:$R$127,1)&lt;ROW([1]日ソ追加登録用紙!A1),"",INDEX(【入力用】個人登録!$C$25:$C$127&amp;"",SMALL(IF(【入力用】個人登録!$R$25:$R$127=1,ROW($A$1:$A$103)),ROW([1]日ソ追加登録用紙!A1)))),VLOOKUP($A14,【入力用】個人登録!$A$25:$R$127,3,FALSE))</f>
        <v/>
      </c>
      <c r="N14" s="1515" t="str" cm="1">
        <f t="array" ref="N14">IF($A14="",IF(COUNTIF(【入力用】個人登録!$R$25:$R$127,1)&lt;ROW([1]日ソ追加登録用紙!A1),"",INDEX(【入力用】個人登録!$Q$25:$Q$127&amp;"",SMALL(IF(【入力用】個人登録!$R$25:$R$127=1,ROW($A$1:$A$103)),ROW([1]日ソ追加登録用紙!A1)))),VLOOKUP($A14,【入力用】個人登録!$A$25:$R$127,17,FALSE))</f>
        <v/>
      </c>
      <c r="O14" s="1516"/>
      <c r="P14" s="1516"/>
      <c r="Q14" s="1516"/>
      <c r="R14" s="1517"/>
    </row>
    <row r="15" spans="1:18" ht="34.9" customHeight="1">
      <c r="A15" s="271"/>
      <c r="B15" s="247">
        <v>2</v>
      </c>
      <c r="C15" s="1505" t="str" cm="1">
        <f t="array" ref="C15">IF($A15="",IF(COUNTIF(【入力用】個人登録!$R$25:$R$127,1)&lt;ROW([1]日ソ追加登録用紙!A2),"",INDEX(【入力用】個人登録!$B$25:$B$127&amp;"",SMALL(IF(【入力用】個人登録!$R$25:$R$127=1,ROW($A$1:$A$103)),ROW([1]日ソ追加登録用紙!A2)))),VLOOKUP($A15,【入力用】個人登録!$A$25:$P$127,2,0))</f>
        <v/>
      </c>
      <c r="D15" s="1506"/>
      <c r="E15" s="1510" t="str" cm="1">
        <f t="array" ref="E15">IF($A15="",IF(COUNTIF(【入力用】個人登録!$R$25:$R$127,1)&lt;ROW([1]日ソ追加登録用紙!A2),"",INDEX(【入力用】個人登録!$E$25:$E$127&amp;"",SMALL(IF(【入力用】個人登録!$R$25:$R$127=1,ROW($A$1:$A$103)),ROW([1]日ソ追加登録用紙!A2)))),VLOOKUP($A15,【入力用】個人登録!$A$25:$R$127,5,FALSE))</f>
        <v/>
      </c>
      <c r="F15" s="1511"/>
      <c r="G15" s="1511"/>
      <c r="H15" s="1512" t="str" cm="1">
        <f t="array" ref="H15">IF($A15="",IF(IF(COUNTIF(【入力用】個人登録!$R$25:$R$127,1)&lt;ROW([1]日ソ追加登録用紙!A2),"",INDEX(【入力用】個人登録!$L$25:$L$127,SMALL(IF(【入力用】個人登録!$R$25:$R$127=1,ROW($A$1:$A$103)),ROW([1]日ソ追加登録用紙!A2))))=0,"",IF(COUNTIF(【入力用】個人登録!$R$25:$R$127,1)&lt;ROW([1]日ソ追加登録用紙!A2),"",INDEX(【入力用】個人登録!$L$25:$L$127,SMALL(IF(【入力用】個人登録!$R$25:$R$127=1,ROW($A$1:$A$103)),ROW([1]日ソ追加登録用紙!A2))))),VLOOKUP($A15,【入力用】個人登録!$A$25:$R$127,12,FALSE))</f>
        <v/>
      </c>
      <c r="I15" s="1513"/>
      <c r="J15" s="1514"/>
      <c r="K15" s="1508" t="str">
        <f>IF($A15="",IF(COUNTIF(【入力用】個人登録!$R$25:$R$127,1)&lt;ROW([1]日ソ追加登録用紙!A2),"",$F$7),$F$7)</f>
        <v/>
      </c>
      <c r="L15" s="1509"/>
      <c r="M15" s="248" t="str" cm="1">
        <f t="array" ref="M15">IF($A15="",IF(COUNTIF(【入力用】個人登録!$R$25:$R$127,1)&lt;ROW([1]日ソ追加登録用紙!A2),"",INDEX(【入力用】個人登録!$C$25:$C$127&amp;"",SMALL(IF(【入力用】個人登録!$R$25:$R$127=1,ROW($A$1:$A$103)),ROW([1]日ソ追加登録用紙!A2)))),VLOOKUP($A15,【入力用】個人登録!$A$25:$R$127,3,FALSE))</f>
        <v/>
      </c>
      <c r="N15" s="1515" t="str" cm="1">
        <f t="array" ref="N15">IF($A15="",IF(COUNTIF(【入力用】個人登録!$R$25:$R$127,1)&lt;ROW([1]日ソ追加登録用紙!A2),"",INDEX(【入力用】個人登録!$Q$25:$Q$127&amp;"",SMALL(IF(【入力用】個人登録!$R$25:$R$127=1,ROW($A$1:$A$103)),ROW([1]日ソ追加登録用紙!A2)))),VLOOKUP($A15,【入力用】個人登録!$A$25:$R$127,17,FALSE))</f>
        <v/>
      </c>
      <c r="O15" s="1516"/>
      <c r="P15" s="1516"/>
      <c r="Q15" s="1516"/>
      <c r="R15" s="1517"/>
    </row>
    <row r="16" spans="1:18" ht="34.9" customHeight="1">
      <c r="A16" s="271"/>
      <c r="B16" s="247">
        <v>3</v>
      </c>
      <c r="C16" s="1505" t="str" cm="1">
        <f t="array" ref="C16">IF($A16="",IF(COUNTIF(【入力用】個人登録!$R$25:$R$127,1)&lt;ROW([1]日ソ追加登録用紙!A3),"",INDEX(【入力用】個人登録!$B$25:$B$127&amp;"",SMALL(IF(【入力用】個人登録!$R$25:$R$127=1,ROW($A$1:$A$103)),ROW([1]日ソ追加登録用紙!A3)))),VLOOKUP($A16,【入力用】個人登録!$A$25:$P$127,2,0))</f>
        <v/>
      </c>
      <c r="D16" s="1506"/>
      <c r="E16" s="1510" t="str" cm="1">
        <f t="array" ref="E16">IF($A16="",IF(COUNTIF(【入力用】個人登録!$R$25:$R$127,1)&lt;ROW([1]日ソ追加登録用紙!A3),"",INDEX(【入力用】個人登録!$E$25:$E$127&amp;"",SMALL(IF(【入力用】個人登録!$R$25:$R$127=1,ROW($A$1:$A$103)),ROW([1]日ソ追加登録用紙!A3)))),VLOOKUP($A16,【入力用】個人登録!$A$25:$R$127,5,FALSE))</f>
        <v/>
      </c>
      <c r="F16" s="1511"/>
      <c r="G16" s="1511"/>
      <c r="H16" s="1512" t="str" cm="1">
        <f t="array" ref="H16">IF($A16="",IF(IF(COUNTIF(【入力用】個人登録!$R$25:$R$127,1)&lt;ROW([1]日ソ追加登録用紙!A3),"",INDEX(【入力用】個人登録!$L$25:$L$127,SMALL(IF(【入力用】個人登録!$R$25:$R$127=1,ROW($A$1:$A$103)),ROW([1]日ソ追加登録用紙!A3))))=0,"",IF(COUNTIF(【入力用】個人登録!$R$25:$R$127,1)&lt;ROW([1]日ソ追加登録用紙!A3),"",INDEX(【入力用】個人登録!$L$25:$L$127,SMALL(IF(【入力用】個人登録!$R$25:$R$127=1,ROW($A$1:$A$103)),ROW([1]日ソ追加登録用紙!A3))))),VLOOKUP($A16,【入力用】個人登録!$A$25:$R$127,12,FALSE))</f>
        <v/>
      </c>
      <c r="I16" s="1513"/>
      <c r="J16" s="1514"/>
      <c r="K16" s="1508" t="str">
        <f>IF($A16="",IF(COUNTIF(【入力用】個人登録!$R$25:$R$127,1)&lt;ROW([1]日ソ追加登録用紙!A3),"",$F$7),$F$7)</f>
        <v/>
      </c>
      <c r="L16" s="1509"/>
      <c r="M16" s="248" t="str" cm="1">
        <f t="array" ref="M16">IF($A16="",IF(COUNTIF(【入力用】個人登録!$R$25:$R$127,1)&lt;ROW([1]日ソ追加登録用紙!A3),"",INDEX(【入力用】個人登録!$C$25:$C$127&amp;"",SMALL(IF(【入力用】個人登録!$R$25:$R$127=1,ROW($A$1:$A$103)),ROW([1]日ソ追加登録用紙!A3)))),VLOOKUP($A16,【入力用】個人登録!$A$25:$R$127,3,FALSE))</f>
        <v/>
      </c>
      <c r="N16" s="1515" t="str" cm="1">
        <f t="array" ref="N16">IF($A16="",IF(COUNTIF(【入力用】個人登録!$R$25:$R$127,1)&lt;ROW([1]日ソ追加登録用紙!A3),"",INDEX(【入力用】個人登録!$Q$25:$Q$127&amp;"",SMALL(IF(【入力用】個人登録!$R$25:$R$127=1,ROW($A$1:$A$103)),ROW([1]日ソ追加登録用紙!A3)))),VLOOKUP($A16,【入力用】個人登録!$A$25:$R$127,17,FALSE))</f>
        <v/>
      </c>
      <c r="O16" s="1516"/>
      <c r="P16" s="1516"/>
      <c r="Q16" s="1516"/>
      <c r="R16" s="1517"/>
    </row>
    <row r="17" spans="1:29" ht="34.9" customHeight="1">
      <c r="A17" s="271"/>
      <c r="B17" s="247">
        <v>4</v>
      </c>
      <c r="C17" s="1505" t="str" cm="1">
        <f t="array" ref="C17">IF($A17="",IF(COUNTIF(【入力用】個人登録!$R$25:$R$127,1)&lt;ROW([1]日ソ追加登録用紙!A4),"",INDEX(【入力用】個人登録!$B$25:$B$127&amp;"",SMALL(IF(【入力用】個人登録!$R$25:$R$127=1,ROW($A$1:$A$103)),ROW([1]日ソ追加登録用紙!A4)))),VLOOKUP($A17,【入力用】個人登録!$A$25:$P$127,2,0))</f>
        <v/>
      </c>
      <c r="D17" s="1506"/>
      <c r="E17" s="1510" t="str" cm="1">
        <f t="array" ref="E17">IF($A17="",IF(COUNTIF(【入力用】個人登録!$R$25:$R$127,1)&lt;ROW([1]日ソ追加登録用紙!A4),"",INDEX(【入力用】個人登録!$E$25:$E$127&amp;"",SMALL(IF(【入力用】個人登録!$R$25:$R$127=1,ROW($A$1:$A$103)),ROW([1]日ソ追加登録用紙!A4)))),VLOOKUP($A17,【入力用】個人登録!$A$25:$R$127,5,FALSE))</f>
        <v/>
      </c>
      <c r="F17" s="1511"/>
      <c r="G17" s="1511"/>
      <c r="H17" s="1512" t="str" cm="1">
        <f t="array" ref="H17">IF($A17="",IF(IF(COUNTIF(【入力用】個人登録!$R$25:$R$127,1)&lt;ROW([1]日ソ追加登録用紙!A4),"",INDEX(【入力用】個人登録!$L$25:$L$127,SMALL(IF(【入力用】個人登録!$R$25:$R$127=1,ROW($A$1:$A$103)),ROW([1]日ソ追加登録用紙!A4))))=0,"",IF(COUNTIF(【入力用】個人登録!$R$25:$R$127,1)&lt;ROW([1]日ソ追加登録用紙!A4),"",INDEX(【入力用】個人登録!$L$25:$L$127,SMALL(IF(【入力用】個人登録!$R$25:$R$127=1,ROW($A$1:$A$103)),ROW([1]日ソ追加登録用紙!A4))))),VLOOKUP($A17,【入力用】個人登録!$A$25:$R$127,12,FALSE))</f>
        <v/>
      </c>
      <c r="I17" s="1513"/>
      <c r="J17" s="1514"/>
      <c r="K17" s="1508" t="str">
        <f>IF($A17="",IF(COUNTIF(【入力用】個人登録!$R$25:$R$127,1)&lt;ROW([1]日ソ追加登録用紙!A4),"",$F$7),$F$7)</f>
        <v/>
      </c>
      <c r="L17" s="1509"/>
      <c r="M17" s="248" t="str" cm="1">
        <f t="array" ref="M17">IF($A17="",IF(COUNTIF(【入力用】個人登録!$R$25:$R$127,1)&lt;ROW([1]日ソ追加登録用紙!A4),"",INDEX(【入力用】個人登録!$C$25:$C$127&amp;"",SMALL(IF(【入力用】個人登録!$R$25:$R$127=1,ROW($A$1:$A$103)),ROW([1]日ソ追加登録用紙!A4)))),VLOOKUP($A17,【入力用】個人登録!$A$25:$R$127,3,FALSE))</f>
        <v/>
      </c>
      <c r="N17" s="1515" t="str" cm="1">
        <f t="array" ref="N17">IF($A17="",IF(COUNTIF(【入力用】個人登録!$R$25:$R$127,1)&lt;ROW([1]日ソ追加登録用紙!A4),"",INDEX(【入力用】個人登録!$Q$25:$Q$127&amp;"",SMALL(IF(【入力用】個人登録!$R$25:$R$127=1,ROW($A$1:$A$103)),ROW([1]日ソ追加登録用紙!A4)))),VLOOKUP($A17,【入力用】個人登録!$A$25:$R$127,17,FALSE))</f>
        <v/>
      </c>
      <c r="O17" s="1516"/>
      <c r="P17" s="1516"/>
      <c r="Q17" s="1516"/>
      <c r="R17" s="1517"/>
    </row>
    <row r="18" spans="1:29" ht="34.9" customHeight="1">
      <c r="A18" s="271"/>
      <c r="B18" s="247">
        <v>5</v>
      </c>
      <c r="C18" s="1505" t="str" cm="1">
        <f t="array" ref="C18">IF($A18="",IF(COUNTIF(【入力用】個人登録!$R$25:$R$127,1)&lt;ROW([1]日ソ追加登録用紙!A5),"",INDEX(【入力用】個人登録!$B$25:$B$127&amp;"",SMALL(IF(【入力用】個人登録!$R$25:$R$127=1,ROW($A$1:$A$103)),ROW([1]日ソ追加登録用紙!A5)))),VLOOKUP($A18,【入力用】個人登録!$A$25:$P$127,2,0))</f>
        <v/>
      </c>
      <c r="D18" s="1506"/>
      <c r="E18" s="1510" t="str" cm="1">
        <f t="array" ref="E18">IF($A18="",IF(COUNTIF(【入力用】個人登録!$R$25:$R$127,1)&lt;ROW([1]日ソ追加登録用紙!A5),"",INDEX(【入力用】個人登録!$E$25:$E$127&amp;"",SMALL(IF(【入力用】個人登録!$R$25:$R$127=1,ROW($A$1:$A$103)),ROW([1]日ソ追加登録用紙!A5)))),VLOOKUP($A18,【入力用】個人登録!$A$25:$R$127,5,FALSE))</f>
        <v/>
      </c>
      <c r="F18" s="1511"/>
      <c r="G18" s="1511"/>
      <c r="H18" s="1512" t="str" cm="1">
        <f t="array" ref="H18">IF($A18="",IF(IF(COUNTIF(【入力用】個人登録!$R$25:$R$127,1)&lt;ROW([1]日ソ追加登録用紙!A5),"",INDEX(【入力用】個人登録!$L$25:$L$127,SMALL(IF(【入力用】個人登録!$R$25:$R$127=1,ROW($A$1:$A$103)),ROW([1]日ソ追加登録用紙!A5))))=0,"",IF(COUNTIF(【入力用】個人登録!$R$25:$R$127,1)&lt;ROW([1]日ソ追加登録用紙!A5),"",INDEX(【入力用】個人登録!$L$25:$L$127,SMALL(IF(【入力用】個人登録!$R$25:$R$127=1,ROW($A$1:$A$103)),ROW([1]日ソ追加登録用紙!A5))))),VLOOKUP($A18,【入力用】個人登録!$A$25:$R$127,12,FALSE))</f>
        <v/>
      </c>
      <c r="I18" s="1513"/>
      <c r="J18" s="1514"/>
      <c r="K18" s="1508" t="str">
        <f>IF($A18="",IF(COUNTIF(【入力用】個人登録!$R$25:$R$127,1)&lt;ROW([1]日ソ追加登録用紙!A5),"",$F$7),$F$7)</f>
        <v/>
      </c>
      <c r="L18" s="1509"/>
      <c r="M18" s="248" t="str" cm="1">
        <f t="array" ref="M18">IF($A18="",IF(COUNTIF(【入力用】個人登録!$R$25:$R$127,1)&lt;ROW([1]日ソ追加登録用紙!A5),"",INDEX(【入力用】個人登録!$C$25:$C$127&amp;"",SMALL(IF(【入力用】個人登録!$R$25:$R$127=1,ROW($A$1:$A$103)),ROW([1]日ソ追加登録用紙!A5)))),VLOOKUP($A18,【入力用】個人登録!$A$25:$R$127,3,FALSE))</f>
        <v/>
      </c>
      <c r="N18" s="1515" t="str" cm="1">
        <f t="array" ref="N18">IF($A18="",IF(COUNTIF(【入力用】個人登録!$R$25:$R$127,1)&lt;ROW([1]日ソ追加登録用紙!A5),"",INDEX(【入力用】個人登録!$Q$25:$Q$127&amp;"",SMALL(IF(【入力用】個人登録!$R$25:$R$127=1,ROW($A$1:$A$103)),ROW([1]日ソ追加登録用紙!A5)))),VLOOKUP($A18,【入力用】個人登録!$A$25:$R$127,17,FALSE))</f>
        <v/>
      </c>
      <c r="O18" s="1516"/>
      <c r="P18" s="1516"/>
      <c r="Q18" s="1516"/>
      <c r="R18" s="1517"/>
    </row>
    <row r="19" spans="1:29" ht="34.9" customHeight="1">
      <c r="A19" s="271"/>
      <c r="B19" s="247">
        <v>6</v>
      </c>
      <c r="C19" s="1505" t="str" cm="1">
        <f t="array" ref="C19">IF($A19="",IF(COUNTIF(【入力用】個人登録!$R$25:$R$127,1)&lt;ROW([1]日ソ追加登録用紙!A6),"",INDEX(【入力用】個人登録!$B$25:$B$127&amp;"",SMALL(IF(【入力用】個人登録!$R$25:$R$127=1,ROW($A$1:$A$103)),ROW([1]日ソ追加登録用紙!A6)))),VLOOKUP($A19,【入力用】個人登録!$A$25:$P$127,2,0))</f>
        <v/>
      </c>
      <c r="D19" s="1506"/>
      <c r="E19" s="1510" t="str" cm="1">
        <f t="array" ref="E19">IF($A19="",IF(COUNTIF(【入力用】個人登録!$R$25:$R$127,1)&lt;ROW([1]日ソ追加登録用紙!A6),"",INDEX(【入力用】個人登録!$E$25:$E$127&amp;"",SMALL(IF(【入力用】個人登録!$R$25:$R$127=1,ROW($A$1:$A$103)),ROW([1]日ソ追加登録用紙!A6)))),VLOOKUP($A19,【入力用】個人登録!$A$25:$R$127,5,FALSE))</f>
        <v/>
      </c>
      <c r="F19" s="1511"/>
      <c r="G19" s="1511"/>
      <c r="H19" s="1512" t="str" cm="1">
        <f t="array" ref="H19">IF($A19="",IF(IF(COUNTIF(【入力用】個人登録!$R$25:$R$127,1)&lt;ROW([1]日ソ追加登録用紙!A6),"",INDEX(【入力用】個人登録!$L$25:$L$127,SMALL(IF(【入力用】個人登録!$R$25:$R$127=1,ROW($A$1:$A$103)),ROW([1]日ソ追加登録用紙!A6))))=0,"",IF(COUNTIF(【入力用】個人登録!$R$25:$R$127,1)&lt;ROW([1]日ソ追加登録用紙!A6),"",INDEX(【入力用】個人登録!$L$25:$L$127,SMALL(IF(【入力用】個人登録!$R$25:$R$127=1,ROW($A$1:$A$103)),ROW([1]日ソ追加登録用紙!A6))))),VLOOKUP($A19,【入力用】個人登録!$A$25:$R$127,12,FALSE))</f>
        <v/>
      </c>
      <c r="I19" s="1513"/>
      <c r="J19" s="1514"/>
      <c r="K19" s="1508" t="str">
        <f>IF($A19="",IF(COUNTIF(【入力用】個人登録!$R$25:$R$127,1)&lt;ROW([1]日ソ追加登録用紙!A6),"",$F$7),$F$7)</f>
        <v/>
      </c>
      <c r="L19" s="1509"/>
      <c r="M19" s="248" t="str" cm="1">
        <f t="array" ref="M19">IF($A19="",IF(COUNTIF(【入力用】個人登録!$R$25:$R$127,1)&lt;ROW([1]日ソ追加登録用紙!A6),"",INDEX(【入力用】個人登録!$C$25:$C$127&amp;"",SMALL(IF(【入力用】個人登録!$R$25:$R$127=1,ROW($A$1:$A$103)),ROW([1]日ソ追加登録用紙!A6)))),VLOOKUP($A19,【入力用】個人登録!$A$25:$R$127,3,FALSE))</f>
        <v/>
      </c>
      <c r="N19" s="1515" t="str" cm="1">
        <f t="array" ref="N19">IF($A19="",IF(COUNTIF(【入力用】個人登録!$R$25:$R$127,1)&lt;ROW([1]日ソ追加登録用紙!A6),"",INDEX(【入力用】個人登録!$Q$25:$Q$127&amp;"",SMALL(IF(【入力用】個人登録!$R$25:$R$127=1,ROW($A$1:$A$103)),ROW([1]日ソ追加登録用紙!A6)))),VLOOKUP($A19,【入力用】個人登録!$A$25:$R$127,17,FALSE))</f>
        <v/>
      </c>
      <c r="O19" s="1516"/>
      <c r="P19" s="1516"/>
      <c r="Q19" s="1516"/>
      <c r="R19" s="1517"/>
    </row>
    <row r="20" spans="1:29" ht="34.9" customHeight="1">
      <c r="A20" s="271"/>
      <c r="B20" s="247">
        <v>7</v>
      </c>
      <c r="C20" s="1505" t="str" cm="1">
        <f t="array" ref="C20">IF($A20="",IF(COUNTIF(【入力用】個人登録!$R$25:$R$127,1)&lt;ROW([1]日ソ追加登録用紙!A7),"",INDEX(【入力用】個人登録!$B$25:$B$127&amp;"",SMALL(IF(【入力用】個人登録!$R$25:$R$127=1,ROW($A$1:$A$103)),ROW([1]日ソ追加登録用紙!A7)))),VLOOKUP($A20,【入力用】個人登録!$A$25:$P$127,2,0))</f>
        <v/>
      </c>
      <c r="D20" s="1506"/>
      <c r="E20" s="1510" t="str" cm="1">
        <f t="array" ref="E20">IF($A20="",IF(COUNTIF(【入力用】個人登録!$R$25:$R$127,1)&lt;ROW([1]日ソ追加登録用紙!A7),"",INDEX(【入力用】個人登録!$E$25:$E$127&amp;"",SMALL(IF(【入力用】個人登録!$R$25:$R$127=1,ROW($A$1:$A$103)),ROW([1]日ソ追加登録用紙!A7)))),VLOOKUP($A20,【入力用】個人登録!$A$25:$R$127,5,FALSE))</f>
        <v/>
      </c>
      <c r="F20" s="1511"/>
      <c r="G20" s="1511"/>
      <c r="H20" s="1512" t="str" cm="1">
        <f t="array" ref="H20">IF($A20="",IF(IF(COUNTIF(【入力用】個人登録!$R$25:$R$127,1)&lt;ROW([1]日ソ追加登録用紙!A7),"",INDEX(【入力用】個人登録!$L$25:$L$127,SMALL(IF(【入力用】個人登録!$R$25:$R$127=1,ROW($A$1:$A$103)),ROW([1]日ソ追加登録用紙!A7))))=0,"",IF(COUNTIF(【入力用】個人登録!$R$25:$R$127,1)&lt;ROW([1]日ソ追加登録用紙!A7),"",INDEX(【入力用】個人登録!$L$25:$L$127,SMALL(IF(【入力用】個人登録!$R$25:$R$127=1,ROW($A$1:$A$103)),ROW([1]日ソ追加登録用紙!A7))))),VLOOKUP($A20,【入力用】個人登録!$A$25:$R$127,12,FALSE))</f>
        <v/>
      </c>
      <c r="I20" s="1513"/>
      <c r="J20" s="1514"/>
      <c r="K20" s="1508" t="str">
        <f>IF($A20="",IF(COUNTIF(【入力用】個人登録!$R$25:$R$127,1)&lt;ROW([1]日ソ追加登録用紙!A7),"",$F$7),$F$7)</f>
        <v/>
      </c>
      <c r="L20" s="1509"/>
      <c r="M20" s="248" t="str" cm="1">
        <f t="array" ref="M20">IF($A20="",IF(COUNTIF(【入力用】個人登録!$R$25:$R$127,1)&lt;ROW([1]日ソ追加登録用紙!A7),"",INDEX(【入力用】個人登録!$C$25:$C$127&amp;"",SMALL(IF(【入力用】個人登録!$R$25:$R$127=1,ROW($A$1:$A$103)),ROW([1]日ソ追加登録用紙!A7)))),VLOOKUP($A20,【入力用】個人登録!$A$25:$R$127,3,FALSE))</f>
        <v/>
      </c>
      <c r="N20" s="1515" t="str" cm="1">
        <f t="array" ref="N20">IF($A20="",IF(COUNTIF(【入力用】個人登録!$R$25:$R$127,1)&lt;ROW([1]日ソ追加登録用紙!A7),"",INDEX(【入力用】個人登録!$Q$25:$Q$127&amp;"",SMALL(IF(【入力用】個人登録!$R$25:$R$127=1,ROW($A$1:$A$103)),ROW([1]日ソ追加登録用紙!A7)))),VLOOKUP($A20,【入力用】個人登録!$A$25:$R$127,17,FALSE))</f>
        <v/>
      </c>
      <c r="O20" s="1516"/>
      <c r="P20" s="1516"/>
      <c r="Q20" s="1516"/>
      <c r="R20" s="1517"/>
    </row>
    <row r="21" spans="1:29" ht="34.9" customHeight="1">
      <c r="A21" s="271"/>
      <c r="B21" s="247">
        <v>8</v>
      </c>
      <c r="C21" s="1505" t="str" cm="1">
        <f t="array" ref="C21">IF($A21="",IF(COUNTIF(【入力用】個人登録!$R$25:$R$127,1)&lt;ROW([1]日ソ追加登録用紙!A8),"",INDEX(【入力用】個人登録!$B$25:$B$127&amp;"",SMALL(IF(【入力用】個人登録!$R$25:$R$127=1,ROW($A$1:$A$103)),ROW([1]日ソ追加登録用紙!A8)))),VLOOKUP($A21,【入力用】個人登録!$A$25:$P$127,2,0))</f>
        <v/>
      </c>
      <c r="D21" s="1506"/>
      <c r="E21" s="1510" t="str" cm="1">
        <f t="array" ref="E21">IF($A21="",IF(COUNTIF(【入力用】個人登録!$R$25:$R$127,1)&lt;ROW([1]日ソ追加登録用紙!A8),"",INDEX(【入力用】個人登録!$E$25:$E$127&amp;"",SMALL(IF(【入力用】個人登録!$R$25:$R$127=1,ROW($A$1:$A$103)),ROW([1]日ソ追加登録用紙!A8)))),VLOOKUP($A21,【入力用】個人登録!$A$25:$R$127,5,FALSE))</f>
        <v/>
      </c>
      <c r="F21" s="1511"/>
      <c r="G21" s="1511"/>
      <c r="H21" s="1512" t="str" cm="1">
        <f t="array" ref="H21">IF($A21="",IF(IF(COUNTIF(【入力用】個人登録!$R$25:$R$127,1)&lt;ROW([1]日ソ追加登録用紙!A8),"",INDEX(【入力用】個人登録!$L$25:$L$127,SMALL(IF(【入力用】個人登録!$R$25:$R$127=1,ROW($A$1:$A$103)),ROW([1]日ソ追加登録用紙!A8))))=0,"",IF(COUNTIF(【入力用】個人登録!$R$25:$R$127,1)&lt;ROW([1]日ソ追加登録用紙!A8),"",INDEX(【入力用】個人登録!$L$25:$L$127,SMALL(IF(【入力用】個人登録!$R$25:$R$127=1,ROW($A$1:$A$103)),ROW([1]日ソ追加登録用紙!A8))))),VLOOKUP($A21,【入力用】個人登録!$A$25:$R$127,12,FALSE))</f>
        <v/>
      </c>
      <c r="I21" s="1513"/>
      <c r="J21" s="1514"/>
      <c r="K21" s="1508" t="str">
        <f>IF($A21="",IF(COUNTIF(【入力用】個人登録!$R$25:$R$127,1)&lt;ROW([1]日ソ追加登録用紙!A8),"",$F$7),$F$7)</f>
        <v/>
      </c>
      <c r="L21" s="1509"/>
      <c r="M21" s="248" t="str" cm="1">
        <f t="array" ref="M21">IF($A21="",IF(COUNTIF(【入力用】個人登録!$R$25:$R$127,1)&lt;ROW([1]日ソ追加登録用紙!A8),"",INDEX(【入力用】個人登録!$C$25:$C$127&amp;"",SMALL(IF(【入力用】個人登録!$R$25:$R$127=1,ROW($A$1:$A$103)),ROW([1]日ソ追加登録用紙!A8)))),VLOOKUP($A21,【入力用】個人登録!$A$25:$R$127,3,FALSE))</f>
        <v/>
      </c>
      <c r="N21" s="1515" t="str" cm="1">
        <f t="array" ref="N21">IF($A21="",IF(COUNTIF(【入力用】個人登録!$R$25:$R$127,1)&lt;ROW([1]日ソ追加登録用紙!A8),"",INDEX(【入力用】個人登録!$Q$25:$Q$127&amp;"",SMALL(IF(【入力用】個人登録!$R$25:$R$127=1,ROW($A$1:$A$103)),ROW([1]日ソ追加登録用紙!A8)))),VLOOKUP($A21,【入力用】個人登録!$A$25:$R$127,17,FALSE))</f>
        <v/>
      </c>
      <c r="O21" s="1516"/>
      <c r="P21" s="1516"/>
      <c r="Q21" s="1516"/>
      <c r="R21" s="1517"/>
    </row>
    <row r="22" spans="1:29" ht="34.9" customHeight="1">
      <c r="A22" s="271"/>
      <c r="B22" s="247">
        <v>9</v>
      </c>
      <c r="C22" s="1505" t="str" cm="1">
        <f t="array" ref="C22">IF($A22="",IF(COUNTIF(【入力用】個人登録!$R$25:$R$127,1)&lt;ROW([1]日ソ追加登録用紙!A9),"",INDEX(【入力用】個人登録!$B$25:$B$127&amp;"",SMALL(IF(【入力用】個人登録!$R$25:$R$127=1,ROW($A$1:$A$103)),ROW([1]日ソ追加登録用紙!A9)))),VLOOKUP($A22,【入力用】個人登録!$A$25:$P$127,2,0))</f>
        <v/>
      </c>
      <c r="D22" s="1506"/>
      <c r="E22" s="1510" t="str" cm="1">
        <f t="array" ref="E22">IF($A22="",IF(COUNTIF(【入力用】個人登録!$R$25:$R$127,1)&lt;ROW([1]日ソ追加登録用紙!A9),"",INDEX(【入力用】個人登録!$E$25:$E$127&amp;"",SMALL(IF(【入力用】個人登録!$R$25:$R$127=1,ROW($A$1:$A$103)),ROW([1]日ソ追加登録用紙!A9)))),VLOOKUP($A22,【入力用】個人登録!$A$25:$R$127,5,FALSE))</f>
        <v/>
      </c>
      <c r="F22" s="1511"/>
      <c r="G22" s="1511"/>
      <c r="H22" s="1512" t="str" cm="1">
        <f t="array" ref="H22">IF($A22="",IF(IF(COUNTIF(【入力用】個人登録!$R$25:$R$127,1)&lt;ROW([1]日ソ追加登録用紙!A9),"",INDEX(【入力用】個人登録!$L$25:$L$127,SMALL(IF(【入力用】個人登録!$R$25:$R$127=1,ROW($A$1:$A$103)),ROW([1]日ソ追加登録用紙!A9))))=0,"",IF(COUNTIF(【入力用】個人登録!$R$25:$R$127,1)&lt;ROW([1]日ソ追加登録用紙!A9),"",INDEX(【入力用】個人登録!$L$25:$L$127,SMALL(IF(【入力用】個人登録!$R$25:$R$127=1,ROW($A$1:$A$103)),ROW([1]日ソ追加登録用紙!A9))))),VLOOKUP($A22,【入力用】個人登録!$A$25:$R$127,12,FALSE))</f>
        <v/>
      </c>
      <c r="I22" s="1513"/>
      <c r="J22" s="1514"/>
      <c r="K22" s="1508" t="str">
        <f>IF($A22="",IF(COUNTIF(【入力用】個人登録!$R$25:$R$127,1)&lt;ROW([1]日ソ追加登録用紙!A9),"",$F$7),$F$7)</f>
        <v/>
      </c>
      <c r="L22" s="1509"/>
      <c r="M22" s="248" t="str" cm="1">
        <f t="array" ref="M22">IF($A22="",IF(COUNTIF(【入力用】個人登録!$R$25:$R$127,1)&lt;ROW([1]日ソ追加登録用紙!A9),"",INDEX(【入力用】個人登録!$C$25:$C$127&amp;"",SMALL(IF(【入力用】個人登録!$R$25:$R$127=1,ROW($A$1:$A$103)),ROW([1]日ソ追加登録用紙!A9)))),VLOOKUP($A22,【入力用】個人登録!$A$25:$R$127,3,FALSE))</f>
        <v/>
      </c>
      <c r="N22" s="1515" t="str" cm="1">
        <f t="array" ref="N22">IF($A22="",IF(COUNTIF(【入力用】個人登録!$R$25:$R$127,1)&lt;ROW([1]日ソ追加登録用紙!A9),"",INDEX(【入力用】個人登録!$Q$25:$Q$127&amp;"",SMALL(IF(【入力用】個人登録!$R$25:$R$127=1,ROW($A$1:$A$103)),ROW([1]日ソ追加登録用紙!A9)))),VLOOKUP($A22,【入力用】個人登録!$A$25:$R$127,17,FALSE))</f>
        <v/>
      </c>
      <c r="O22" s="1516"/>
      <c r="P22" s="1516"/>
      <c r="Q22" s="1516"/>
      <c r="R22" s="1517"/>
    </row>
    <row r="23" spans="1:29" ht="34.9" customHeight="1">
      <c r="A23" s="271"/>
      <c r="B23" s="247">
        <v>10</v>
      </c>
      <c r="C23" s="1505" t="str" cm="1">
        <f t="array" ref="C23">IF($A23="",IF(COUNTIF(【入力用】個人登録!$R$25:$R$127,1)&lt;ROW([1]日ソ追加登録用紙!A10),"",INDEX(【入力用】個人登録!$B$25:$B$127&amp;"",SMALL(IF(【入力用】個人登録!$R$25:$R$127=1,ROW($A$1:$A$103)),ROW([1]日ソ追加登録用紙!A10)))),VLOOKUP($A23,【入力用】個人登録!$A$25:$P$127,2,0))</f>
        <v/>
      </c>
      <c r="D23" s="1506"/>
      <c r="E23" s="1510" t="str" cm="1">
        <f t="array" ref="E23">IF($A23="",IF(COUNTIF(【入力用】個人登録!$R$25:$R$127,1)&lt;ROW([1]日ソ追加登録用紙!A10),"",INDEX(【入力用】個人登録!$E$25:$E$127&amp;"",SMALL(IF(【入力用】個人登録!$R$25:$R$127=1,ROW($A$1:$A$103)),ROW([1]日ソ追加登録用紙!A10)))),VLOOKUP($A23,【入力用】個人登録!$A$25:$R$127,5,FALSE))</f>
        <v/>
      </c>
      <c r="F23" s="1511"/>
      <c r="G23" s="1511"/>
      <c r="H23" s="1512" t="str" cm="1">
        <f t="array" ref="H23">IF($A23="",IF(IF(COUNTIF(【入力用】個人登録!$R$25:$R$127,1)&lt;ROW([1]日ソ追加登録用紙!A10),"",INDEX(【入力用】個人登録!$L$25:$L$127,SMALL(IF(【入力用】個人登録!$R$25:$R$127=1,ROW($A$1:$A$103)),ROW([1]日ソ追加登録用紙!A10))))=0,"",IF(COUNTIF(【入力用】個人登録!$R$25:$R$127,1)&lt;ROW([1]日ソ追加登録用紙!A10),"",INDEX(【入力用】個人登録!$L$25:$L$127,SMALL(IF(【入力用】個人登録!$R$25:$R$127=1,ROW($A$1:$A$103)),ROW([1]日ソ追加登録用紙!A10))))),VLOOKUP($A23,【入力用】個人登録!$A$25:$R$127,12,FALSE))</f>
        <v/>
      </c>
      <c r="I23" s="1513"/>
      <c r="J23" s="1514"/>
      <c r="K23" s="1508" t="str">
        <f>IF($A23="",IF(COUNTIF(【入力用】個人登録!$R$25:$R$127,1)&lt;ROW([1]日ソ追加登録用紙!A10),"",$F$7),$F$7)</f>
        <v/>
      </c>
      <c r="L23" s="1509"/>
      <c r="M23" s="248" t="str" cm="1">
        <f t="array" ref="M23">IF($A23="",IF(COUNTIF(【入力用】個人登録!$R$25:$R$127,1)&lt;ROW([1]日ソ追加登録用紙!A10),"",INDEX(【入力用】個人登録!$C$25:$C$127&amp;"",SMALL(IF(【入力用】個人登録!$R$25:$R$127=1,ROW($A$1:$A$103)),ROW([1]日ソ追加登録用紙!A10)))),VLOOKUP($A23,【入力用】個人登録!$A$25:$R$127,3,FALSE))</f>
        <v/>
      </c>
      <c r="N23" s="1515" t="str" cm="1">
        <f t="array" ref="N23">IF($A23="",IF(COUNTIF(【入力用】個人登録!$R$25:$R$127,1)&lt;ROW([1]日ソ追加登録用紙!A10),"",INDEX(【入力用】個人登録!$Q$25:$Q$127&amp;"",SMALL(IF(【入力用】個人登録!$R$25:$R$127=1,ROW($A$1:$A$103)),ROW([1]日ソ追加登録用紙!A10)))),VLOOKUP($A23,【入力用】個人登録!$A$25:$R$127,17,FALSE))</f>
        <v/>
      </c>
      <c r="O23" s="1516"/>
      <c r="P23" s="1516"/>
      <c r="Q23" s="1516"/>
      <c r="R23" s="1517"/>
    </row>
    <row r="24" spans="1:29" ht="34.9" customHeight="1">
      <c r="A24" s="271"/>
      <c r="B24" s="247">
        <v>11</v>
      </c>
      <c r="C24" s="1505" t="str" cm="1">
        <f t="array" ref="C24">IF($A24="",IF(COUNTIF(【入力用】個人登録!$R$25:$R$127,1)&lt;ROW([1]日ソ追加登録用紙!A11),"",INDEX(【入力用】個人登録!$B$25:$B$127&amp;"",SMALL(IF(【入力用】個人登録!$R$25:$R$127=1,ROW($A$1:$A$103)),ROW([1]日ソ追加登録用紙!A11)))),VLOOKUP($A24,【入力用】個人登録!$A$25:$P$127,2,0))</f>
        <v/>
      </c>
      <c r="D24" s="1506"/>
      <c r="E24" s="1510" t="str" cm="1">
        <f t="array" ref="E24">IF($A24="",IF(COUNTIF(【入力用】個人登録!$R$25:$R$127,1)&lt;ROW([1]日ソ追加登録用紙!A11),"",INDEX(【入力用】個人登録!$E$25:$E$127&amp;"",SMALL(IF(【入力用】個人登録!$R$25:$R$127=1,ROW($A$1:$A$103)),ROW([1]日ソ追加登録用紙!A11)))),VLOOKUP($A24,【入力用】個人登録!$A$25:$R$127,5,FALSE))</f>
        <v/>
      </c>
      <c r="F24" s="1511"/>
      <c r="G24" s="1511"/>
      <c r="H24" s="1512" t="str" cm="1">
        <f t="array" ref="H24">IF($A24="",IF(IF(COUNTIF(【入力用】個人登録!$R$25:$R$127,1)&lt;ROW([1]日ソ追加登録用紙!A11),"",INDEX(【入力用】個人登録!$L$25:$L$127,SMALL(IF(【入力用】個人登録!$R$25:$R$127=1,ROW($A$1:$A$103)),ROW([1]日ソ追加登録用紙!A11))))=0,"",IF(COUNTIF(【入力用】個人登録!$R$25:$R$127,1)&lt;ROW([1]日ソ追加登録用紙!A11),"",INDEX(【入力用】個人登録!$L$25:$L$127,SMALL(IF(【入力用】個人登録!$R$25:$R$127=1,ROW($A$1:$A$103)),ROW([1]日ソ追加登録用紙!A11))))),VLOOKUP($A24,【入力用】個人登録!$A$25:$R$127,12,FALSE))</f>
        <v/>
      </c>
      <c r="I24" s="1513"/>
      <c r="J24" s="1514"/>
      <c r="K24" s="1508" t="str">
        <f>IF($A24="",IF(COUNTIF(【入力用】個人登録!$R$25:$R$127,1)&lt;ROW([1]日ソ追加登録用紙!A11),"",$F$7),$F$7)</f>
        <v/>
      </c>
      <c r="L24" s="1509"/>
      <c r="M24" s="248" t="str" cm="1">
        <f t="array" ref="M24">IF($A24="",IF(COUNTIF(【入力用】個人登録!$R$25:$R$127,1)&lt;ROW([1]日ソ追加登録用紙!A11),"",INDEX(【入力用】個人登録!$C$25:$C$127&amp;"",SMALL(IF(【入力用】個人登録!$R$25:$R$127=1,ROW($A$1:$A$103)),ROW([1]日ソ追加登録用紙!A11)))),VLOOKUP($A24,【入力用】個人登録!$A$25:$R$127,3,FALSE))</f>
        <v/>
      </c>
      <c r="N24" s="1515" t="str" cm="1">
        <f t="array" ref="N24">IF($A24="",IF(COUNTIF(【入力用】個人登録!$R$25:$R$127,1)&lt;ROW([1]日ソ追加登録用紙!A11),"",INDEX(【入力用】個人登録!$Q$25:$Q$127&amp;"",SMALL(IF(【入力用】個人登録!$R$25:$R$127=1,ROW($A$1:$A$103)),ROW([1]日ソ追加登録用紙!A11)))),VLOOKUP($A24,【入力用】個人登録!$A$25:$R$127,17,FALSE))</f>
        <v/>
      </c>
      <c r="O24" s="1516"/>
      <c r="P24" s="1516"/>
      <c r="Q24" s="1516"/>
      <c r="R24" s="1517"/>
    </row>
    <row r="25" spans="1:29" ht="34.9" customHeight="1">
      <c r="A25" s="271"/>
      <c r="B25" s="247">
        <v>12</v>
      </c>
      <c r="C25" s="1505" t="str" cm="1">
        <f t="array" ref="C25">IF($A25="",IF(COUNTIF(【入力用】個人登録!$R$25:$R$127,1)&lt;ROW([1]日ソ追加登録用紙!A12),"",INDEX(【入力用】個人登録!$B$25:$B$127&amp;"",SMALL(IF(【入力用】個人登録!$R$25:$R$127=1,ROW($A$1:$A$103)),ROW([1]日ソ追加登録用紙!A12)))),VLOOKUP($A25,【入力用】個人登録!$A$25:$P$127,2,0))</f>
        <v/>
      </c>
      <c r="D25" s="1506"/>
      <c r="E25" s="1510" t="str" cm="1">
        <f t="array" ref="E25">IF($A25="",IF(COUNTIF(【入力用】個人登録!$R$25:$R$127,1)&lt;ROW([1]日ソ追加登録用紙!A12),"",INDEX(【入力用】個人登録!$E$25:$E$127&amp;"",SMALL(IF(【入力用】個人登録!$R$25:$R$127=1,ROW($A$1:$A$103)),ROW([1]日ソ追加登録用紙!A12)))),VLOOKUP($A25,【入力用】個人登録!$A$25:$R$127,5,FALSE))</f>
        <v/>
      </c>
      <c r="F25" s="1511"/>
      <c r="G25" s="1511"/>
      <c r="H25" s="1512" t="str" cm="1">
        <f t="array" ref="H25">IF($A25="",IF(IF(COUNTIF(【入力用】個人登録!$R$25:$R$127,1)&lt;ROW([1]日ソ追加登録用紙!A12),"",INDEX(【入力用】個人登録!$L$25:$L$127,SMALL(IF(【入力用】個人登録!$R$25:$R$127=1,ROW($A$1:$A$103)),ROW([1]日ソ追加登録用紙!A12))))=0,"",IF(COUNTIF(【入力用】個人登録!$R$25:$R$127,1)&lt;ROW([1]日ソ追加登録用紙!A12),"",INDEX(【入力用】個人登録!$L$25:$L$127,SMALL(IF(【入力用】個人登録!$R$25:$R$127=1,ROW($A$1:$A$103)),ROW([1]日ソ追加登録用紙!A12))))),VLOOKUP($A25,【入力用】個人登録!$A$25:$R$127,12,FALSE))</f>
        <v/>
      </c>
      <c r="I25" s="1513"/>
      <c r="J25" s="1514"/>
      <c r="K25" s="1508" t="str">
        <f>IF($A25="",IF(COUNTIF(【入力用】個人登録!$R$25:$R$127,1)&lt;ROW([1]日ソ追加登録用紙!A12),"",$F$7),$F$7)</f>
        <v/>
      </c>
      <c r="L25" s="1509"/>
      <c r="M25" s="248" t="str" cm="1">
        <f t="array" ref="M25">IF($A25="",IF(COUNTIF(【入力用】個人登録!$R$25:$R$127,1)&lt;ROW([1]日ソ追加登録用紙!A12),"",INDEX(【入力用】個人登録!$C$25:$C$127&amp;"",SMALL(IF(【入力用】個人登録!$R$25:$R$127=1,ROW($A$1:$A$103)),ROW([1]日ソ追加登録用紙!A12)))),VLOOKUP($A25,【入力用】個人登録!$A$25:$R$127,3,FALSE))</f>
        <v/>
      </c>
      <c r="N25" s="1515" t="str" cm="1">
        <f t="array" ref="N25">IF($A25="",IF(COUNTIF(【入力用】個人登録!$R$25:$R$127,1)&lt;ROW([1]日ソ追加登録用紙!A12),"",INDEX(【入力用】個人登録!$Q$25:$Q$127&amp;"",SMALL(IF(【入力用】個人登録!$R$25:$R$127=1,ROW($A$1:$A$103)),ROW([1]日ソ追加登録用紙!A12)))),VLOOKUP($A25,【入力用】個人登録!$A$25:$R$127,17,FALSE))</f>
        <v/>
      </c>
      <c r="O25" s="1516"/>
      <c r="P25" s="1516"/>
      <c r="Q25" s="1516"/>
      <c r="R25" s="1517"/>
    </row>
    <row r="26" spans="1:29" ht="34.9" customHeight="1">
      <c r="A26" s="271"/>
      <c r="B26" s="247">
        <v>13</v>
      </c>
      <c r="C26" s="1505" t="str" cm="1">
        <f t="array" ref="C26">IF($A26="",IF(COUNTIF(【入力用】個人登録!$R$25:$R$127,1)&lt;ROW([1]日ソ追加登録用紙!A13),"",INDEX(【入力用】個人登録!$B$25:$B$127&amp;"",SMALL(IF(【入力用】個人登録!$R$25:$R$127=1,ROW($A$1:$A$103)),ROW([1]日ソ追加登録用紙!A13)))),VLOOKUP($A26,【入力用】個人登録!$A$25:$P$127,2,0))</f>
        <v/>
      </c>
      <c r="D26" s="1506"/>
      <c r="E26" s="1510" t="str" cm="1">
        <f t="array" ref="E26">IF($A26="",IF(COUNTIF(【入力用】個人登録!$R$25:$R$127,1)&lt;ROW([1]日ソ追加登録用紙!A13),"",INDEX(【入力用】個人登録!$E$25:$E$127&amp;"",SMALL(IF(【入力用】個人登録!$R$25:$R$127=1,ROW($A$1:$A$103)),ROW([1]日ソ追加登録用紙!A13)))),VLOOKUP($A26,【入力用】個人登録!$A$25:$R$127,5,FALSE))</f>
        <v/>
      </c>
      <c r="F26" s="1511"/>
      <c r="G26" s="1511"/>
      <c r="H26" s="1512" t="str" cm="1">
        <f t="array" ref="H26">IF($A26="",IF(IF(COUNTIF(【入力用】個人登録!$R$25:$R$127,1)&lt;ROW([1]日ソ追加登録用紙!A13),"",INDEX(【入力用】個人登録!$L$25:$L$127,SMALL(IF(【入力用】個人登録!$R$25:$R$127=1,ROW($A$1:$A$103)),ROW([1]日ソ追加登録用紙!A13))))=0,"",IF(COUNTIF(【入力用】個人登録!$R$25:$R$127,1)&lt;ROW([1]日ソ追加登録用紙!A13),"",INDEX(【入力用】個人登録!$L$25:$L$127,SMALL(IF(【入力用】個人登録!$R$25:$R$127=1,ROW($A$1:$A$103)),ROW([1]日ソ追加登録用紙!A13))))),VLOOKUP($A26,【入力用】個人登録!$A$25:$R$127,12,FALSE))</f>
        <v/>
      </c>
      <c r="I26" s="1513"/>
      <c r="J26" s="1514"/>
      <c r="K26" s="1508" t="str">
        <f>IF($A26="",IF(COUNTIF(【入力用】個人登録!$R$25:$R$127,1)&lt;ROW([1]日ソ追加登録用紙!A13),"",$F$7),$F$7)</f>
        <v/>
      </c>
      <c r="L26" s="1509"/>
      <c r="M26" s="248" t="str" cm="1">
        <f t="array" ref="M26">IF($A26="",IF(COUNTIF(【入力用】個人登録!$R$25:$R$127,1)&lt;ROW([1]日ソ追加登録用紙!A13),"",INDEX(【入力用】個人登録!$C$25:$C$127&amp;"",SMALL(IF(【入力用】個人登録!$R$25:$R$127=1,ROW($A$1:$A$103)),ROW([1]日ソ追加登録用紙!A13)))),VLOOKUP($A26,【入力用】個人登録!$A$25:$R$127,3,FALSE))</f>
        <v/>
      </c>
      <c r="N26" s="1515" t="str" cm="1">
        <f t="array" ref="N26">IF($A26="",IF(COUNTIF(【入力用】個人登録!$R$25:$R$127,1)&lt;ROW([1]日ソ追加登録用紙!A13),"",INDEX(【入力用】個人登録!$Q$25:$Q$127&amp;"",SMALL(IF(【入力用】個人登録!$R$25:$R$127=1,ROW($A$1:$A$103)),ROW([1]日ソ追加登録用紙!A13)))),VLOOKUP($A26,【入力用】個人登録!$A$25:$R$127,17,FALSE))</f>
        <v/>
      </c>
      <c r="O26" s="1516"/>
      <c r="P26" s="1516"/>
      <c r="Q26" s="1516"/>
      <c r="R26" s="1517"/>
    </row>
    <row r="27" spans="1:29" ht="34.9" customHeight="1">
      <c r="A27" s="271"/>
      <c r="B27" s="247">
        <v>14</v>
      </c>
      <c r="C27" s="1505" t="str" cm="1">
        <f t="array" ref="C27">IF($A27="",IF(COUNTIF(【入力用】個人登録!$R$25:$R$127,1)&lt;ROW([1]日ソ追加登録用紙!A14),"",INDEX(【入力用】個人登録!$B$25:$B$127&amp;"",SMALL(IF(【入力用】個人登録!$R$25:$R$127=1,ROW($A$1:$A$103)),ROW([1]日ソ追加登録用紙!A14)))),VLOOKUP($A27,【入力用】個人登録!$A$25:$P$127,2,0))</f>
        <v/>
      </c>
      <c r="D27" s="1506"/>
      <c r="E27" s="1510" t="str" cm="1">
        <f t="array" ref="E27">IF($A27="",IF(COUNTIF(【入力用】個人登録!$R$25:$R$127,1)&lt;ROW([1]日ソ追加登録用紙!A14),"",INDEX(【入力用】個人登録!$E$25:$E$127&amp;"",SMALL(IF(【入力用】個人登録!$R$25:$R$127=1,ROW($A$1:$A$103)),ROW([1]日ソ追加登録用紙!A14)))),VLOOKUP($A27,【入力用】個人登録!$A$25:$R$127,5,FALSE))</f>
        <v/>
      </c>
      <c r="F27" s="1511"/>
      <c r="G27" s="1511"/>
      <c r="H27" s="1512" t="str" cm="1">
        <f t="array" ref="H27">IF($A27="",IF(IF(COUNTIF(【入力用】個人登録!$R$25:$R$127,1)&lt;ROW([1]日ソ追加登録用紙!A14),"",INDEX(【入力用】個人登録!$L$25:$L$127,SMALL(IF(【入力用】個人登録!$R$25:$R$127=1,ROW($A$1:$A$103)),ROW([1]日ソ追加登録用紙!A14))))=0,"",IF(COUNTIF(【入力用】個人登録!$R$25:$R$127,1)&lt;ROW([1]日ソ追加登録用紙!A14),"",INDEX(【入力用】個人登録!$L$25:$L$127,SMALL(IF(【入力用】個人登録!$R$25:$R$127=1,ROW($A$1:$A$103)),ROW([1]日ソ追加登録用紙!A14))))),VLOOKUP($A27,【入力用】個人登録!$A$25:$R$127,12,FALSE))</f>
        <v/>
      </c>
      <c r="I27" s="1513"/>
      <c r="J27" s="1514"/>
      <c r="K27" s="1508" t="str">
        <f>IF($A27="",IF(COUNTIF(【入力用】個人登録!$R$25:$R$127,1)&lt;ROW([1]日ソ追加登録用紙!A14),"",$F$7),$F$7)</f>
        <v/>
      </c>
      <c r="L27" s="1509"/>
      <c r="M27" s="248" t="str" cm="1">
        <f t="array" ref="M27">IF($A27="",IF(COUNTIF(【入力用】個人登録!$R$25:$R$127,1)&lt;ROW([1]日ソ追加登録用紙!A14),"",INDEX(【入力用】個人登録!$C$25:$C$127&amp;"",SMALL(IF(【入力用】個人登録!$R$25:$R$127=1,ROW($A$1:$A$103)),ROW([1]日ソ追加登録用紙!A14)))),VLOOKUP($A27,【入力用】個人登録!$A$25:$R$127,3,FALSE))</f>
        <v/>
      </c>
      <c r="N27" s="1515" t="str" cm="1">
        <f t="array" ref="N27">IF($A27="",IF(COUNTIF(【入力用】個人登録!$R$25:$R$127,1)&lt;ROW([1]日ソ追加登録用紙!A14),"",INDEX(【入力用】個人登録!$Q$25:$Q$127&amp;"",SMALL(IF(【入力用】個人登録!$R$25:$R$127=1,ROW($A$1:$A$103)),ROW([1]日ソ追加登録用紙!A14)))),VLOOKUP($A27,【入力用】個人登録!$A$25:$R$127,17,FALSE))</f>
        <v/>
      </c>
      <c r="O27" s="1516"/>
      <c r="P27" s="1516"/>
      <c r="Q27" s="1516"/>
      <c r="R27" s="1517"/>
    </row>
    <row r="28" spans="1:29" ht="34.9" customHeight="1">
      <c r="A28" s="271"/>
      <c r="B28" s="247">
        <v>15</v>
      </c>
      <c r="C28" s="1505" t="str" cm="1">
        <f t="array" ref="C28">IF($A28="",IF(COUNTIF(【入力用】個人登録!$R$25:$R$127,1)&lt;ROW([1]日ソ追加登録用紙!A15),"",INDEX(【入力用】個人登録!$B$25:$B$127&amp;"",SMALL(IF(【入力用】個人登録!$R$25:$R$127=1,ROW($A$1:$A$103)),ROW([1]日ソ追加登録用紙!A15)))),VLOOKUP($A28,【入力用】個人登録!$A$25:$P$127,2,0))</f>
        <v/>
      </c>
      <c r="D28" s="1506"/>
      <c r="E28" s="1510" t="str" cm="1">
        <f t="array" ref="E28">IF($A28="",IF(COUNTIF(【入力用】個人登録!$R$25:$R$127,1)&lt;ROW([1]日ソ追加登録用紙!A15),"",INDEX(【入力用】個人登録!$E$25:$E$127&amp;"",SMALL(IF(【入力用】個人登録!$R$25:$R$127=1,ROW($A$1:$A$103)),ROW([1]日ソ追加登録用紙!A15)))),VLOOKUP($A28,【入力用】個人登録!$A$25:$R$127,5,FALSE))</f>
        <v/>
      </c>
      <c r="F28" s="1511"/>
      <c r="G28" s="1511"/>
      <c r="H28" s="1512" t="str" cm="1">
        <f t="array" ref="H28">IF($A28="",IF(IF(COUNTIF(【入力用】個人登録!$R$25:$R$127,1)&lt;ROW([1]日ソ追加登録用紙!A15),"",INDEX(【入力用】個人登録!$L$25:$L$127,SMALL(IF(【入力用】個人登録!$R$25:$R$127=1,ROW($A$1:$A$103)),ROW([1]日ソ追加登録用紙!A15))))=0,"",IF(COUNTIF(【入力用】個人登録!$R$25:$R$127,1)&lt;ROW([1]日ソ追加登録用紙!A15),"",INDEX(【入力用】個人登録!$L$25:$L$127,SMALL(IF(【入力用】個人登録!$R$25:$R$127=1,ROW($A$1:$A$103)),ROW([1]日ソ追加登録用紙!A15))))),VLOOKUP($A28,【入力用】個人登録!$A$25:$R$127,12,FALSE))</f>
        <v/>
      </c>
      <c r="I28" s="1513"/>
      <c r="J28" s="1514"/>
      <c r="K28" s="1508" t="str">
        <f>IF($A28="",IF(COUNTIF(【入力用】個人登録!$R$25:$R$127,1)&lt;ROW([1]日ソ追加登録用紙!A15),"",$F$7),$F$7)</f>
        <v/>
      </c>
      <c r="L28" s="1509"/>
      <c r="M28" s="248" t="str" cm="1">
        <f t="array" ref="M28">IF($A28="",IF(COUNTIF(【入力用】個人登録!$R$25:$R$127,1)&lt;ROW([1]日ソ追加登録用紙!A15),"",INDEX(【入力用】個人登録!$C$25:$C$127&amp;"",SMALL(IF(【入力用】個人登録!$R$25:$R$127=1,ROW($A$1:$A$103)),ROW([1]日ソ追加登録用紙!A15)))),VLOOKUP($A28,【入力用】個人登録!$A$25:$R$127,3,FALSE))</f>
        <v/>
      </c>
      <c r="N28" s="1515" t="str" cm="1">
        <f t="array" ref="N28">IF($A28="",IF(COUNTIF(【入力用】個人登録!$R$25:$R$127,1)&lt;ROW([1]日ソ追加登録用紙!A15),"",INDEX(【入力用】個人登録!$Q$25:$Q$127&amp;"",SMALL(IF(【入力用】個人登録!$R$25:$R$127=1,ROW($A$1:$A$103)),ROW([1]日ソ追加登録用紙!A15)))),VLOOKUP($A28,【入力用】個人登録!$A$25:$R$127,17,FALSE))</f>
        <v/>
      </c>
      <c r="O28" s="1516"/>
      <c r="P28" s="1516"/>
      <c r="Q28" s="1516"/>
      <c r="R28" s="1517"/>
      <c r="S28" s="249" t="s">
        <v>615</v>
      </c>
    </row>
    <row r="29" spans="1:29" ht="14.25" customHeight="1"/>
    <row r="30" spans="1:29" ht="17.25" customHeight="1">
      <c r="C30" s="239" t="s">
        <v>586</v>
      </c>
      <c r="AC30" s="253"/>
    </row>
    <row r="31" spans="1:29" ht="17.25" customHeight="1">
      <c r="C31" s="239" t="s">
        <v>587</v>
      </c>
      <c r="AC31" s="253"/>
    </row>
    <row r="32" spans="1:29" ht="19.5" customHeight="1"/>
    <row r="33" ht="19.5" customHeight="1"/>
  </sheetData>
  <sheetProtection algorithmName="SHA-512" hashValue="RA8ws0iBp3tDu8tWSLERC5C8OAOGo3plUZcOSwpdmCOVdiRGCq2nTOx4kWm3AOJdFK5ReQ9iPH7+fzoUBNgYUw==" saltValue="ftvLarbZV76MUWjCeJHHXw==" spinCount="100000" sheet="1" selectLockedCells="1"/>
  <mergeCells count="97">
    <mergeCell ref="C6:E6"/>
    <mergeCell ref="F6:J6"/>
    <mergeCell ref="E1:O1"/>
    <mergeCell ref="R4:R5"/>
    <mergeCell ref="C5:E5"/>
    <mergeCell ref="F5:J5"/>
    <mergeCell ref="M5:N5"/>
    <mergeCell ref="C7:E7"/>
    <mergeCell ref="F7:N7"/>
    <mergeCell ref="C8:E8"/>
    <mergeCell ref="F8:N8"/>
    <mergeCell ref="C9:E9"/>
    <mergeCell ref="F9:J9"/>
    <mergeCell ref="C10:E10"/>
    <mergeCell ref="F10:J10"/>
    <mergeCell ref="C12:D13"/>
    <mergeCell ref="E12:G12"/>
    <mergeCell ref="H12:J13"/>
    <mergeCell ref="N12:R13"/>
    <mergeCell ref="E13:G13"/>
    <mergeCell ref="E14:G14"/>
    <mergeCell ref="H14:J14"/>
    <mergeCell ref="N14:R14"/>
    <mergeCell ref="K14:L14"/>
    <mergeCell ref="K12:M13"/>
    <mergeCell ref="E15:G15"/>
    <mergeCell ref="H15:J15"/>
    <mergeCell ref="N15:R15"/>
    <mergeCell ref="C16:D16"/>
    <mergeCell ref="E16:G16"/>
    <mergeCell ref="H16:J16"/>
    <mergeCell ref="N16:R16"/>
    <mergeCell ref="K15:L15"/>
    <mergeCell ref="E17:G17"/>
    <mergeCell ref="H17:J17"/>
    <mergeCell ref="N17:R17"/>
    <mergeCell ref="C18:D18"/>
    <mergeCell ref="E18:G18"/>
    <mergeCell ref="H18:J18"/>
    <mergeCell ref="N18:R18"/>
    <mergeCell ref="E19:G19"/>
    <mergeCell ref="H19:J19"/>
    <mergeCell ref="N19:R19"/>
    <mergeCell ref="C20:D20"/>
    <mergeCell ref="E20:G20"/>
    <mergeCell ref="H20:J20"/>
    <mergeCell ref="N20:R20"/>
    <mergeCell ref="E21:G21"/>
    <mergeCell ref="H21:J21"/>
    <mergeCell ref="N21:R21"/>
    <mergeCell ref="C22:D22"/>
    <mergeCell ref="E22:G22"/>
    <mergeCell ref="H22:J22"/>
    <mergeCell ref="N22:R22"/>
    <mergeCell ref="H23:J23"/>
    <mergeCell ref="N23:R23"/>
    <mergeCell ref="E24:G24"/>
    <mergeCell ref="H24:J24"/>
    <mergeCell ref="N24:R24"/>
    <mergeCell ref="N25:R25"/>
    <mergeCell ref="E26:G26"/>
    <mergeCell ref="H26:J26"/>
    <mergeCell ref="N26:R26"/>
    <mergeCell ref="K26:L26"/>
    <mergeCell ref="H27:J27"/>
    <mergeCell ref="N27:R27"/>
    <mergeCell ref="E28:G28"/>
    <mergeCell ref="H28:J28"/>
    <mergeCell ref="N28:R28"/>
    <mergeCell ref="K28:L28"/>
    <mergeCell ref="K27:L27"/>
    <mergeCell ref="E27:G27"/>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C14:D14"/>
    <mergeCell ref="C24:D24"/>
    <mergeCell ref="C26:D26"/>
    <mergeCell ref="C27:D27"/>
    <mergeCell ref="C28:D28"/>
    <mergeCell ref="C21:D21"/>
    <mergeCell ref="C19:D19"/>
    <mergeCell ref="C17:D17"/>
    <mergeCell ref="C15:D15"/>
  </mergeCells>
  <phoneticPr fontId="5"/>
  <conditionalFormatting sqref="A14:A28">
    <cfRule type="notContainsBlanks" dxfId="0"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75"/>
  <cols>
    <col min="1" max="2" width="12.75" style="321" customWidth="1"/>
    <col min="3" max="3" width="4.625" style="321" customWidth="1"/>
    <col min="4" max="4" width="11.625" style="321" customWidth="1"/>
    <col min="5" max="5" width="8.5" style="321" customWidth="1"/>
    <col min="6" max="6" width="10.5" style="321" customWidth="1"/>
    <col min="7" max="7" width="13.375" style="321" customWidth="1"/>
    <col min="8" max="8" width="21.75" style="321" customWidth="1"/>
    <col min="9" max="16384" width="13" style="321"/>
  </cols>
  <sheetData>
    <row r="1" spans="1:9" ht="21" customHeight="1">
      <c r="A1" s="549" t="s">
        <v>775</v>
      </c>
      <c r="B1" s="549"/>
      <c r="C1" s="549"/>
      <c r="D1" s="549"/>
      <c r="E1" s="549"/>
      <c r="F1" s="549"/>
      <c r="G1" s="549"/>
      <c r="H1" s="549"/>
      <c r="I1" s="411"/>
    </row>
    <row r="2" spans="1:9" ht="21" customHeight="1">
      <c r="A2" s="410"/>
      <c r="B2" s="410"/>
      <c r="C2" s="410"/>
      <c r="D2" s="410"/>
      <c r="E2" s="410"/>
      <c r="F2" s="410"/>
      <c r="G2" s="410"/>
      <c r="H2" s="410"/>
      <c r="I2" s="411"/>
    </row>
    <row r="3" spans="1:9" ht="21" customHeight="1">
      <c r="A3" s="411"/>
      <c r="B3" s="411"/>
      <c r="C3" s="412"/>
      <c r="D3" s="412"/>
      <c r="E3" s="412"/>
      <c r="F3" s="570" t="s">
        <v>755</v>
      </c>
      <c r="G3" s="570"/>
      <c r="H3" s="570"/>
      <c r="I3" s="413"/>
    </row>
    <row r="4" spans="1:9" ht="21" customHeight="1" thickBot="1">
      <c r="A4" s="411"/>
      <c r="B4" s="411"/>
      <c r="C4" s="412"/>
      <c r="D4" s="412"/>
      <c r="E4" s="412"/>
      <c r="F4" s="412"/>
      <c r="G4" s="412"/>
      <c r="H4" s="412"/>
      <c r="I4" s="412"/>
    </row>
    <row r="5" spans="1:9" ht="25.15" customHeight="1" thickBot="1">
      <c r="A5" s="414" t="s">
        <v>115</v>
      </c>
      <c r="B5" s="564">
        <f>【入力用】チーム登録!D18</f>
        <v>0</v>
      </c>
      <c r="C5" s="565"/>
      <c r="D5" s="566" t="str">
        <f>【入力用】チーム登録!E18</f>
        <v>県</v>
      </c>
      <c r="E5" s="567"/>
      <c r="F5" s="415" t="s">
        <v>116</v>
      </c>
      <c r="G5" s="550" t="str">
        <f>【入力用】チーム登録!D19</f>
        <v>中国</v>
      </c>
      <c r="H5" s="551"/>
      <c r="I5" s="416"/>
    </row>
    <row r="6" spans="1:9" ht="25.15" customHeight="1">
      <c r="A6" s="552" t="s">
        <v>117</v>
      </c>
      <c r="B6" s="417">
        <f>【入力用】チーム登録!D16</f>
        <v>0</v>
      </c>
      <c r="C6" s="554">
        <f>【入力用】チーム登録!D14</f>
        <v>0</v>
      </c>
      <c r="D6" s="554"/>
      <c r="E6" s="554"/>
      <c r="F6" s="554"/>
      <c r="G6" s="554"/>
      <c r="H6" s="555"/>
      <c r="I6" s="416"/>
    </row>
    <row r="7" spans="1:9" ht="25.15" customHeight="1">
      <c r="A7" s="553"/>
      <c r="B7" s="556" t="s">
        <v>118</v>
      </c>
      <c r="C7" s="419" t="s">
        <v>15</v>
      </c>
      <c r="D7" s="420">
        <f>【入力用】チーム登録!D20</f>
        <v>0</v>
      </c>
      <c r="E7" s="568" t="s">
        <v>222</v>
      </c>
      <c r="F7" s="569"/>
      <c r="G7" s="421">
        <f>【入力用】チーム登録!D17</f>
        <v>0</v>
      </c>
      <c r="H7" s="422" t="s">
        <v>223</v>
      </c>
      <c r="I7" s="416"/>
    </row>
    <row r="8" spans="1:9" ht="25.15" customHeight="1">
      <c r="A8" s="553"/>
      <c r="B8" s="556"/>
      <c r="C8" s="557">
        <f>【入力用】チーム登録!D21</f>
        <v>0</v>
      </c>
      <c r="D8" s="557"/>
      <c r="E8" s="557"/>
      <c r="F8" s="557"/>
      <c r="G8" s="557"/>
      <c r="H8" s="558"/>
      <c r="I8" s="416"/>
    </row>
    <row r="9" spans="1:9" ht="25.15" customHeight="1">
      <c r="A9" s="553"/>
      <c r="B9" s="556"/>
      <c r="C9" s="423" t="s">
        <v>119</v>
      </c>
      <c r="D9" s="559">
        <f>【入力用】チーム登録!D39</f>
        <v>0</v>
      </c>
      <c r="E9" s="559"/>
      <c r="F9" s="559"/>
      <c r="G9" s="559"/>
      <c r="H9" s="560"/>
      <c r="I9" s="416"/>
    </row>
    <row r="10" spans="1:9" ht="25.15" customHeight="1">
      <c r="A10" s="553"/>
      <c r="B10" s="418" t="s">
        <v>123</v>
      </c>
      <c r="C10" s="561">
        <f>【入力用】チーム登録!D22</f>
        <v>0</v>
      </c>
      <c r="D10" s="562"/>
      <c r="E10" s="562"/>
      <c r="F10" s="562"/>
      <c r="G10" s="562"/>
      <c r="H10" s="563"/>
      <c r="I10" s="416"/>
    </row>
    <row r="11" spans="1:9" ht="25.15" customHeight="1">
      <c r="A11" s="553" t="s">
        <v>120</v>
      </c>
      <c r="B11" s="424" t="s">
        <v>121</v>
      </c>
      <c r="C11" s="571">
        <f>【入力用】チーム登録!D24</f>
        <v>0</v>
      </c>
      <c r="D11" s="571"/>
      <c r="E11" s="571"/>
      <c r="F11" s="572"/>
      <c r="G11" s="571">
        <f>【入力用】チーム登録!D26</f>
        <v>0</v>
      </c>
      <c r="H11" s="573"/>
      <c r="I11" s="416"/>
    </row>
    <row r="12" spans="1:9" ht="25.15" customHeight="1">
      <c r="A12" s="553"/>
      <c r="B12" s="556" t="s">
        <v>122</v>
      </c>
      <c r="C12" s="574">
        <f>【入力用】チーム登録!D27</f>
        <v>0</v>
      </c>
      <c r="D12" s="575"/>
      <c r="E12" s="575"/>
      <c r="F12" s="575"/>
      <c r="G12" s="575"/>
      <c r="H12" s="576"/>
      <c r="I12" s="416"/>
    </row>
    <row r="13" spans="1:9" ht="25.15" customHeight="1">
      <c r="A13" s="553"/>
      <c r="B13" s="556"/>
      <c r="C13" s="577" t="s">
        <v>131</v>
      </c>
      <c r="D13" s="578"/>
      <c r="E13" s="579">
        <f>【入力用】チーム登録!D28</f>
        <v>0</v>
      </c>
      <c r="F13" s="575"/>
      <c r="G13" s="575"/>
      <c r="H13" s="576"/>
    </row>
    <row r="14" spans="1:9" ht="25.15" customHeight="1">
      <c r="A14" s="553"/>
      <c r="B14" s="556"/>
      <c r="C14" s="424" t="s">
        <v>127</v>
      </c>
      <c r="D14" s="580">
        <f>【入力用】チーム登録!D29</f>
        <v>0</v>
      </c>
      <c r="E14" s="556"/>
      <c r="F14" s="424" t="s">
        <v>123</v>
      </c>
      <c r="G14" s="581">
        <f>【入力用】チーム登録!D30</f>
        <v>0</v>
      </c>
      <c r="H14" s="563"/>
      <c r="I14" s="416"/>
    </row>
    <row r="15" spans="1:9" ht="25.15" customHeight="1">
      <c r="A15" s="553" t="s">
        <v>124</v>
      </c>
      <c r="B15" s="418" t="s">
        <v>121</v>
      </c>
      <c r="C15" s="556">
        <f>【入力用】個人登録!E10</f>
        <v>0</v>
      </c>
      <c r="D15" s="556"/>
      <c r="E15" s="556"/>
      <c r="F15" s="577"/>
      <c r="G15" s="425">
        <f>【入力用】個人登録!S10</f>
        <v>0</v>
      </c>
      <c r="H15" s="426">
        <f>【入力用】個人登録!R10</f>
        <v>0</v>
      </c>
      <c r="I15" s="416"/>
    </row>
    <row r="16" spans="1:9" ht="25.15" customHeight="1">
      <c r="A16" s="553"/>
      <c r="B16" s="556" t="s">
        <v>122</v>
      </c>
      <c r="C16" s="582">
        <f>【入力用】個人登録!G10</f>
        <v>0</v>
      </c>
      <c r="D16" s="583"/>
      <c r="E16" s="583"/>
      <c r="F16" s="583"/>
      <c r="G16" s="583"/>
      <c r="H16" s="584"/>
    </row>
    <row r="17" spans="1:9" ht="25.15" customHeight="1">
      <c r="A17" s="553"/>
      <c r="B17" s="556"/>
      <c r="C17" s="577" t="s">
        <v>131</v>
      </c>
      <c r="D17" s="578"/>
      <c r="E17" s="579">
        <f>【入力用】個人登録!Q10</f>
        <v>0</v>
      </c>
      <c r="F17" s="575"/>
      <c r="G17" s="575"/>
      <c r="H17" s="576"/>
      <c r="I17" s="416"/>
    </row>
    <row r="18" spans="1:9" ht="25.15" customHeight="1">
      <c r="A18" s="553"/>
      <c r="B18" s="556"/>
      <c r="C18" s="424" t="s">
        <v>127</v>
      </c>
      <c r="D18" s="580">
        <f>【入力用】個人登録!L10</f>
        <v>0</v>
      </c>
      <c r="E18" s="556"/>
      <c r="F18" s="424" t="s">
        <v>123</v>
      </c>
      <c r="G18" s="585">
        <f>【入力用】個人登録!T10</f>
        <v>0</v>
      </c>
      <c r="H18" s="586"/>
      <c r="I18" s="416"/>
    </row>
    <row r="19" spans="1:9" ht="25.15" customHeight="1">
      <c r="A19" s="589" t="s">
        <v>132</v>
      </c>
      <c r="B19" s="418" t="s">
        <v>121</v>
      </c>
      <c r="C19" s="556">
        <f>【入力用】個人登録!E14</f>
        <v>0</v>
      </c>
      <c r="D19" s="556"/>
      <c r="E19" s="556"/>
      <c r="F19" s="588"/>
      <c r="G19" s="425">
        <f>【入力用】個人登録!S14</f>
        <v>0</v>
      </c>
      <c r="H19" s="426">
        <f>【入力用】個人登録!R14</f>
        <v>0</v>
      </c>
      <c r="I19" s="416"/>
    </row>
    <row r="20" spans="1:9" ht="25.15" customHeight="1">
      <c r="A20" s="587"/>
      <c r="B20" s="556" t="s">
        <v>122</v>
      </c>
      <c r="C20" s="582">
        <f>【入力用】個人登録!G14</f>
        <v>0</v>
      </c>
      <c r="D20" s="583"/>
      <c r="E20" s="583"/>
      <c r="F20" s="583"/>
      <c r="G20" s="583"/>
      <c r="H20" s="584"/>
      <c r="I20" s="416"/>
    </row>
    <row r="21" spans="1:9" ht="25.15" customHeight="1">
      <c r="A21" s="587"/>
      <c r="B21" s="556"/>
      <c r="C21" s="577" t="s">
        <v>131</v>
      </c>
      <c r="D21" s="578"/>
      <c r="E21" s="579">
        <f>【入力用】個人登録!Q14</f>
        <v>0</v>
      </c>
      <c r="F21" s="575"/>
      <c r="G21" s="575"/>
      <c r="H21" s="576"/>
      <c r="I21" s="416"/>
    </row>
    <row r="22" spans="1:9" ht="25.15" customHeight="1">
      <c r="A22" s="590"/>
      <c r="B22" s="556"/>
      <c r="C22" s="424" t="s">
        <v>127</v>
      </c>
      <c r="D22" s="580">
        <f>【入力用】個人登録!L14</f>
        <v>0</v>
      </c>
      <c r="E22" s="556"/>
      <c r="F22" s="424" t="s">
        <v>123</v>
      </c>
      <c r="G22" s="585">
        <f>【入力用】個人登録!T14</f>
        <v>0</v>
      </c>
      <c r="H22" s="586"/>
      <c r="I22" s="416"/>
    </row>
    <row r="23" spans="1:9" ht="25.15" customHeight="1">
      <c r="A23" s="589" t="s">
        <v>125</v>
      </c>
      <c r="B23" s="418" t="s">
        <v>121</v>
      </c>
      <c r="C23" s="556">
        <f>【入力用】個人登録!E15</f>
        <v>0</v>
      </c>
      <c r="D23" s="556"/>
      <c r="E23" s="556"/>
      <c r="F23" s="588"/>
      <c r="G23" s="425">
        <f>【入力用】個人登録!S15</f>
        <v>0</v>
      </c>
      <c r="H23" s="426">
        <f>【入力用】個人登録!R15</f>
        <v>0</v>
      </c>
      <c r="I23" s="416"/>
    </row>
    <row r="24" spans="1:9" ht="25.15" customHeight="1">
      <c r="A24" s="587"/>
      <c r="B24" s="556" t="s">
        <v>122</v>
      </c>
      <c r="C24" s="582">
        <f>【入力用】個人登録!G15</f>
        <v>0</v>
      </c>
      <c r="D24" s="583"/>
      <c r="E24" s="583"/>
      <c r="F24" s="583"/>
      <c r="G24" s="583"/>
      <c r="H24" s="584"/>
      <c r="I24" s="416"/>
    </row>
    <row r="25" spans="1:9" ht="25.15" customHeight="1">
      <c r="A25" s="587"/>
      <c r="B25" s="556"/>
      <c r="C25" s="577" t="s">
        <v>131</v>
      </c>
      <c r="D25" s="578"/>
      <c r="E25" s="579">
        <f>【入力用】個人登録!Q15</f>
        <v>0</v>
      </c>
      <c r="F25" s="575"/>
      <c r="G25" s="575"/>
      <c r="H25" s="576"/>
      <c r="I25" s="416"/>
    </row>
    <row r="26" spans="1:9" ht="25.15" customHeight="1">
      <c r="A26" s="590"/>
      <c r="B26" s="556"/>
      <c r="C26" s="424" t="s">
        <v>127</v>
      </c>
      <c r="D26" s="580">
        <f>【入力用】個人登録!L15</f>
        <v>0</v>
      </c>
      <c r="E26" s="556"/>
      <c r="F26" s="424" t="s">
        <v>123</v>
      </c>
      <c r="G26" s="585">
        <f>【入力用】個人登録!T15</f>
        <v>0</v>
      </c>
      <c r="H26" s="586"/>
      <c r="I26" s="416"/>
    </row>
    <row r="27" spans="1:9" ht="25.15" customHeight="1">
      <c r="A27" s="587" t="s">
        <v>126</v>
      </c>
      <c r="B27" s="418" t="s">
        <v>121</v>
      </c>
      <c r="C27" s="556">
        <f>【入力用】個人登録!E17</f>
        <v>0</v>
      </c>
      <c r="D27" s="556"/>
      <c r="E27" s="556"/>
      <c r="F27" s="588"/>
      <c r="G27" s="425">
        <f>【入力用】個人登録!S17</f>
        <v>0</v>
      </c>
      <c r="H27" s="426">
        <f>【入力用】個人登録!R17</f>
        <v>0</v>
      </c>
      <c r="I27" s="416"/>
    </row>
    <row r="28" spans="1:9" ht="25.15" customHeight="1">
      <c r="A28" s="587"/>
      <c r="B28" s="556" t="s">
        <v>122</v>
      </c>
      <c r="C28" s="582">
        <f>【入力用】個人登録!G17</f>
        <v>0</v>
      </c>
      <c r="D28" s="583"/>
      <c r="E28" s="583"/>
      <c r="F28" s="583"/>
      <c r="G28" s="583"/>
      <c r="H28" s="584"/>
      <c r="I28" s="416"/>
    </row>
    <row r="29" spans="1:9" ht="25.15" customHeight="1">
      <c r="A29" s="587"/>
      <c r="B29" s="556"/>
      <c r="C29" s="577" t="s">
        <v>131</v>
      </c>
      <c r="D29" s="578"/>
      <c r="E29" s="579">
        <f>【入力用】個人登録!Q17</f>
        <v>0</v>
      </c>
      <c r="F29" s="575"/>
      <c r="G29" s="575"/>
      <c r="H29" s="576"/>
      <c r="I29" s="416"/>
    </row>
    <row r="30" spans="1:9" ht="25.15" customHeight="1">
      <c r="A30" s="587"/>
      <c r="B30" s="556"/>
      <c r="C30" s="424" t="s">
        <v>127</v>
      </c>
      <c r="D30" s="580">
        <f>【入力用】個人登録!L17</f>
        <v>0</v>
      </c>
      <c r="E30" s="556"/>
      <c r="F30" s="424" t="s">
        <v>123</v>
      </c>
      <c r="G30" s="585">
        <f>【入力用】個人登録!T17</f>
        <v>0</v>
      </c>
      <c r="H30" s="586"/>
      <c r="I30" s="416"/>
    </row>
    <row r="31" spans="1:9" ht="18" customHeight="1">
      <c r="A31" s="591" t="s">
        <v>324</v>
      </c>
      <c r="B31" s="592"/>
      <c r="C31" s="607">
        <f>【入力用】チーム登録!D40</f>
        <v>0</v>
      </c>
      <c r="D31" s="608"/>
      <c r="E31" s="608"/>
      <c r="F31" s="608"/>
      <c r="G31" s="608"/>
      <c r="H31" s="609"/>
      <c r="I31" s="412"/>
    </row>
    <row r="32" spans="1:9" ht="18" customHeight="1">
      <c r="A32" s="599" t="s">
        <v>325</v>
      </c>
      <c r="B32" s="600"/>
      <c r="C32" s="601">
        <f>【入力用】チーム登録!D41</f>
        <v>0</v>
      </c>
      <c r="D32" s="602"/>
      <c r="E32" s="602"/>
      <c r="F32" s="602"/>
      <c r="G32" s="602"/>
      <c r="H32" s="603"/>
      <c r="I32" s="412"/>
    </row>
    <row r="33" spans="1:9" ht="18" customHeight="1">
      <c r="A33" s="599" t="s">
        <v>326</v>
      </c>
      <c r="B33" s="600"/>
      <c r="C33" s="601">
        <f>【入力用】チーム登録!D42</f>
        <v>0</v>
      </c>
      <c r="D33" s="602"/>
      <c r="E33" s="602"/>
      <c r="F33" s="602"/>
      <c r="G33" s="602"/>
      <c r="H33" s="603"/>
      <c r="I33" s="412"/>
    </row>
    <row r="34" spans="1:9" ht="18" customHeight="1">
      <c r="A34" s="599" t="s">
        <v>327</v>
      </c>
      <c r="B34" s="600"/>
      <c r="C34" s="601">
        <f>【入力用】チーム登録!D43</f>
        <v>0</v>
      </c>
      <c r="D34" s="602"/>
      <c r="E34" s="602"/>
      <c r="F34" s="602"/>
      <c r="G34" s="602"/>
      <c r="H34" s="603"/>
      <c r="I34" s="412"/>
    </row>
    <row r="35" spans="1:9" ht="18" customHeight="1">
      <c r="A35" s="604" t="s">
        <v>263</v>
      </c>
      <c r="B35" s="605"/>
      <c r="C35" s="605"/>
      <c r="D35" s="605"/>
      <c r="E35" s="605"/>
      <c r="F35" s="605"/>
      <c r="G35" s="605"/>
      <c r="H35" s="606"/>
      <c r="I35" s="412"/>
    </row>
    <row r="36" spans="1:9" ht="18" customHeight="1">
      <c r="A36" s="596" t="s">
        <v>756</v>
      </c>
      <c r="B36" s="597"/>
      <c r="C36" s="597"/>
      <c r="D36" s="597"/>
      <c r="E36" s="597"/>
      <c r="F36" s="597"/>
      <c r="G36" s="597"/>
      <c r="H36" s="598"/>
      <c r="I36" s="412"/>
    </row>
    <row r="37" spans="1:9" ht="18" customHeight="1" thickBot="1">
      <c r="A37" s="593" t="s">
        <v>262</v>
      </c>
      <c r="B37" s="594"/>
      <c r="C37" s="594"/>
      <c r="D37" s="594"/>
      <c r="E37" s="594"/>
      <c r="F37" s="594"/>
      <c r="G37" s="594"/>
      <c r="H37" s="595"/>
      <c r="I37" s="412"/>
    </row>
  </sheetData>
  <sheetProtection algorithmName="SHA-512" hashValue="m/T4YqZOMs1NDQhghBvEy+zwmD/S/IJ8je3KWpDKqYh3DvYRg6BD/FdSM/c43/sl/+5gy/UJ0tBH2odww6nEiw==" saltValue="jJFSnBd5KQ/g51Z/gAKVxw==" spinCount="100000" sheet="1" selectLockedCells="1"/>
  <mergeCells count="64">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 ref="E25:H25"/>
    <mergeCell ref="D26:E26"/>
    <mergeCell ref="C29:D29"/>
    <mergeCell ref="C28:H28"/>
    <mergeCell ref="G26:H26"/>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A15:A18"/>
    <mergeCell ref="C15:F15"/>
    <mergeCell ref="B16:B18"/>
    <mergeCell ref="C16:H16"/>
    <mergeCell ref="C17:D17"/>
    <mergeCell ref="E17:H17"/>
    <mergeCell ref="D18:E18"/>
    <mergeCell ref="G18:H18"/>
    <mergeCell ref="A11:A14"/>
    <mergeCell ref="C11:F11"/>
    <mergeCell ref="G11:H11"/>
    <mergeCell ref="B12:B14"/>
    <mergeCell ref="C12:H12"/>
    <mergeCell ref="C13:D13"/>
    <mergeCell ref="E13:H13"/>
    <mergeCell ref="D14:E14"/>
    <mergeCell ref="G14:H14"/>
    <mergeCell ref="A1:H1"/>
    <mergeCell ref="G5:H5"/>
    <mergeCell ref="A6:A10"/>
    <mergeCell ref="C6:H6"/>
    <mergeCell ref="B7:B9"/>
    <mergeCell ref="C8:H8"/>
    <mergeCell ref="D9:H9"/>
    <mergeCell ref="C10:H10"/>
    <mergeCell ref="B5:C5"/>
    <mergeCell ref="D5:E5"/>
    <mergeCell ref="E7:F7"/>
    <mergeCell ref="F3:H3"/>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zoomScale="80" zoomScaleNormal="80" zoomScaleSheetLayoutView="100" workbookViewId="0">
      <selection activeCell="R22" sqref="R22"/>
    </sheetView>
  </sheetViews>
  <sheetFormatPr defaultColWidth="8.75" defaultRowHeight="18" customHeight="1"/>
  <cols>
    <col min="1" max="2" width="3.5" style="355" customWidth="1"/>
    <col min="3" max="3" width="2.375" style="355" customWidth="1"/>
    <col min="4" max="4" width="3.75" style="346" customWidth="1"/>
    <col min="5" max="5" width="13.75" style="346" bestFit="1" customWidth="1"/>
    <col min="6" max="6" width="15.125" style="346" customWidth="1"/>
    <col min="7" max="7" width="3" style="346" customWidth="1"/>
    <col min="8" max="8" width="18.125" style="346" customWidth="1"/>
    <col min="9" max="10" width="7.5" style="346" customWidth="1"/>
    <col min="11" max="11" width="15.125" style="346" customWidth="1"/>
    <col min="12" max="12" width="15" style="355" bestFit="1" customWidth="1"/>
    <col min="13" max="13" width="6.625" style="346" bestFit="1" customWidth="1"/>
    <col min="14" max="15" width="3.5" style="346" bestFit="1" customWidth="1"/>
    <col min="16" max="16" width="8.5" style="346" customWidth="1"/>
    <col min="17" max="17" width="56.5" style="346" bestFit="1" customWidth="1"/>
    <col min="18" max="18" width="25.125" style="346" customWidth="1"/>
    <col min="19" max="19" width="9.75" style="346" bestFit="1" customWidth="1"/>
    <col min="20" max="20" width="20.375" style="346" customWidth="1"/>
    <col min="21" max="21" width="15" style="346" customWidth="1"/>
    <col min="22" max="22" width="14.125" style="346" customWidth="1"/>
    <col min="23" max="24" width="5.75" style="346" customWidth="1"/>
    <col min="25" max="25" width="12.625" style="355" bestFit="1" customWidth="1"/>
    <col min="26" max="16384" width="8.75" style="346"/>
  </cols>
  <sheetData>
    <row r="1" spans="1:29" ht="22.5" customHeight="1">
      <c r="A1" s="685" t="s">
        <v>768</v>
      </c>
      <c r="B1" s="685"/>
      <c r="C1" s="685"/>
      <c r="D1" s="685"/>
      <c r="E1" s="685"/>
      <c r="F1" s="685"/>
      <c r="G1" s="685"/>
      <c r="H1" s="685"/>
      <c r="I1" s="685"/>
      <c r="J1" s="685"/>
      <c r="K1" s="685"/>
      <c r="L1" s="685"/>
      <c r="M1" s="685"/>
      <c r="N1" s="685"/>
      <c r="O1" s="685"/>
      <c r="P1" s="685"/>
      <c r="Y1" s="355" t="s">
        <v>164</v>
      </c>
      <c r="AC1" s="355"/>
    </row>
    <row r="2" spans="1:29" ht="19.899999999999999" customHeight="1">
      <c r="A2" s="686" t="s">
        <v>754</v>
      </c>
      <c r="B2" s="686"/>
      <c r="C2" s="686"/>
      <c r="D2" s="686"/>
      <c r="E2" s="686"/>
      <c r="F2" s="686"/>
      <c r="G2" s="686"/>
      <c r="H2" s="686"/>
      <c r="I2" s="686"/>
      <c r="J2" s="686"/>
      <c r="K2" s="687"/>
      <c r="L2" s="687"/>
      <c r="M2" s="687"/>
      <c r="N2" s="687"/>
      <c r="O2" s="687"/>
      <c r="P2" s="687"/>
      <c r="Y2" s="355" t="s">
        <v>165</v>
      </c>
      <c r="AA2" s="346" t="s">
        <v>331</v>
      </c>
      <c r="AC2" s="355"/>
    </row>
    <row r="3" spans="1:29" ht="19.899999999999999" customHeight="1">
      <c r="A3" s="688" t="s">
        <v>105</v>
      </c>
      <c r="B3" s="688"/>
      <c r="C3" s="689"/>
      <c r="D3" s="690" t="str">
        <f>【入力用】チーム登録!D19</f>
        <v>中国</v>
      </c>
      <c r="E3" s="691"/>
      <c r="F3" s="357" t="s">
        <v>184</v>
      </c>
      <c r="G3" s="692">
        <f>【入力用】チーム登録!D18</f>
        <v>0</v>
      </c>
      <c r="H3" s="692"/>
      <c r="I3" s="692"/>
      <c r="J3" s="691"/>
      <c r="K3" s="359" t="s">
        <v>114</v>
      </c>
      <c r="L3" s="358">
        <f>【入力用】チーム登録!D17</f>
        <v>0</v>
      </c>
      <c r="M3" s="360" t="s">
        <v>223</v>
      </c>
      <c r="N3" s="361"/>
      <c r="O3" s="362" t="s">
        <v>67</v>
      </c>
      <c r="P3" s="363">
        <v>1</v>
      </c>
      <c r="Y3" s="355" t="s">
        <v>166</v>
      </c>
      <c r="AA3" s="346" t="s">
        <v>332</v>
      </c>
      <c r="AC3" s="355"/>
    </row>
    <row r="4" spans="1:29" ht="19.899999999999999" customHeight="1">
      <c r="A4" s="693" t="s">
        <v>50</v>
      </c>
      <c r="B4" s="695">
        <f>【入力用】チーム登録!D16</f>
        <v>0</v>
      </c>
      <c r="C4" s="696"/>
      <c r="D4" s="699" t="s">
        <v>66</v>
      </c>
      <c r="E4" s="701">
        <f>【入力用】チーム登録!D14</f>
        <v>0</v>
      </c>
      <c r="F4" s="702"/>
      <c r="G4" s="681" t="s">
        <v>15</v>
      </c>
      <c r="H4" s="665" t="str">
        <f>【入力用】チーム登録!D20 &amp; "　" &amp; 【入力用】チーム登録!D21</f>
        <v>　</v>
      </c>
      <c r="I4" s="666"/>
      <c r="J4" s="666"/>
      <c r="K4" s="666"/>
      <c r="L4" s="666"/>
      <c r="M4" s="666"/>
      <c r="N4" s="666"/>
      <c r="O4" s="666"/>
      <c r="P4" s="667"/>
      <c r="Y4" s="355" t="s">
        <v>163</v>
      </c>
      <c r="AA4" s="346" t="s">
        <v>330</v>
      </c>
      <c r="AC4" s="355"/>
    </row>
    <row r="5" spans="1:29" ht="19.899999999999999" customHeight="1">
      <c r="A5" s="694"/>
      <c r="B5" s="697"/>
      <c r="C5" s="698"/>
      <c r="D5" s="700"/>
      <c r="E5" s="703"/>
      <c r="F5" s="704"/>
      <c r="G5" s="682"/>
      <c r="H5" s="668"/>
      <c r="I5" s="669"/>
      <c r="J5" s="669"/>
      <c r="K5" s="669"/>
      <c r="L5" s="669"/>
      <c r="M5" s="669"/>
      <c r="N5" s="669"/>
      <c r="O5" s="669"/>
      <c r="P5" s="670"/>
      <c r="S5" s="364" t="s">
        <v>541</v>
      </c>
      <c r="Y5" s="355" t="s">
        <v>174</v>
      </c>
      <c r="AA5" s="346" t="s">
        <v>329</v>
      </c>
      <c r="AC5" s="355"/>
    </row>
    <row r="6" spans="1:29" ht="10.15" customHeight="1">
      <c r="A6" s="644"/>
      <c r="B6" s="644"/>
      <c r="C6" s="644"/>
      <c r="D6" s="644"/>
      <c r="E6" s="644"/>
      <c r="F6" s="644"/>
      <c r="G6" s="644"/>
      <c r="H6" s="644"/>
      <c r="I6" s="644"/>
      <c r="J6" s="644"/>
      <c r="K6" s="644"/>
      <c r="L6" s="644"/>
      <c r="M6" s="644"/>
      <c r="N6" s="644"/>
      <c r="O6" s="644"/>
      <c r="P6" s="644"/>
      <c r="Y6" s="355" t="s">
        <v>175</v>
      </c>
      <c r="AA6" s="346" t="s">
        <v>149</v>
      </c>
      <c r="AC6" s="355"/>
    </row>
    <row r="7" spans="1:29" s="355" customFormat="1" ht="19.899999999999999" customHeight="1">
      <c r="A7" s="671" t="s">
        <v>68</v>
      </c>
      <c r="B7" s="671"/>
      <c r="C7" s="672"/>
      <c r="D7" s="625" t="s">
        <v>17</v>
      </c>
      <c r="E7" s="618" t="s">
        <v>69</v>
      </c>
      <c r="F7" s="675" t="s">
        <v>266</v>
      </c>
      <c r="G7" s="635" t="s">
        <v>70</v>
      </c>
      <c r="H7" s="677"/>
      <c r="I7" s="677"/>
      <c r="J7" s="677"/>
      <c r="K7" s="678"/>
      <c r="L7" s="679" t="s">
        <v>156</v>
      </c>
      <c r="M7" s="681" t="s">
        <v>481</v>
      </c>
      <c r="N7" s="681"/>
      <c r="O7" s="618" t="s">
        <v>158</v>
      </c>
      <c r="P7" s="683"/>
      <c r="Q7" s="366" t="s">
        <v>131</v>
      </c>
      <c r="R7" s="622" t="s">
        <v>380</v>
      </c>
      <c r="S7" s="622" t="s">
        <v>271</v>
      </c>
      <c r="T7" s="622" t="s">
        <v>123</v>
      </c>
      <c r="U7" s="622" t="s">
        <v>11</v>
      </c>
      <c r="Y7" s="355" t="s">
        <v>167</v>
      </c>
      <c r="AA7" s="355" t="s">
        <v>745</v>
      </c>
    </row>
    <row r="8" spans="1:29" s="355" customFormat="1" ht="19.899999999999999" customHeight="1">
      <c r="A8" s="673"/>
      <c r="B8" s="673"/>
      <c r="C8" s="674"/>
      <c r="D8" s="626"/>
      <c r="E8" s="619"/>
      <c r="F8" s="676"/>
      <c r="G8" s="635"/>
      <c r="H8" s="677"/>
      <c r="I8" s="677"/>
      <c r="J8" s="677"/>
      <c r="K8" s="678"/>
      <c r="L8" s="680"/>
      <c r="M8" s="682"/>
      <c r="N8" s="682"/>
      <c r="O8" s="619"/>
      <c r="P8" s="684"/>
      <c r="Q8" s="367" t="s">
        <v>274</v>
      </c>
      <c r="R8" s="622"/>
      <c r="S8" s="622"/>
      <c r="T8" s="622"/>
      <c r="U8" s="622"/>
      <c r="Y8" s="355" t="s">
        <v>168</v>
      </c>
      <c r="AA8" s="355" t="s">
        <v>746</v>
      </c>
    </row>
    <row r="9" spans="1:29" ht="19.899999999999999" customHeight="1">
      <c r="A9" s="651" t="s">
        <v>72</v>
      </c>
      <c r="B9" s="652"/>
      <c r="C9" s="653"/>
      <c r="D9" s="368" t="s">
        <v>148</v>
      </c>
      <c r="E9" s="369">
        <f>【入力用】チーム登録!D24</f>
        <v>0</v>
      </c>
      <c r="F9" s="370">
        <f>【入力用】チーム登録!D25</f>
        <v>0</v>
      </c>
      <c r="G9" s="660">
        <f>【入力用】チーム登録!D27</f>
        <v>0</v>
      </c>
      <c r="H9" s="661"/>
      <c r="I9" s="661"/>
      <c r="J9" s="661"/>
      <c r="K9" s="662"/>
      <c r="L9" s="371">
        <f>【入力用】チーム登録!D29</f>
        <v>0</v>
      </c>
      <c r="M9" s="663"/>
      <c r="N9" s="663"/>
      <c r="O9" s="664"/>
      <c r="P9" s="664"/>
      <c r="Q9" s="372">
        <f>【入力用】チーム登録!D28</f>
        <v>0</v>
      </c>
      <c r="R9" s="622"/>
      <c r="S9" s="622"/>
      <c r="T9" s="622"/>
      <c r="U9" s="622"/>
      <c r="V9" s="355"/>
      <c r="W9" s="355"/>
      <c r="X9" s="355"/>
      <c r="Y9" s="355" t="s">
        <v>169</v>
      </c>
      <c r="AC9" s="355"/>
    </row>
    <row r="10" spans="1:29" ht="19.899999999999999" customHeight="1">
      <c r="A10" s="651" t="s">
        <v>355</v>
      </c>
      <c r="B10" s="652"/>
      <c r="C10" s="373"/>
      <c r="D10" s="368" t="s">
        <v>816</v>
      </c>
      <c r="E10" s="375"/>
      <c r="F10" s="376"/>
      <c r="G10" s="654"/>
      <c r="H10" s="655"/>
      <c r="I10" s="655"/>
      <c r="J10" s="655"/>
      <c r="K10" s="656"/>
      <c r="L10" s="482"/>
      <c r="M10" s="657"/>
      <c r="N10" s="657"/>
      <c r="O10" s="659"/>
      <c r="P10" s="658"/>
      <c r="Q10" s="377"/>
      <c r="R10" s="348"/>
      <c r="S10" s="348"/>
      <c r="T10" s="348"/>
      <c r="U10" s="378"/>
      <c r="V10" s="355" t="s">
        <v>215</v>
      </c>
      <c r="W10" s="379"/>
      <c r="X10" s="379"/>
      <c r="Y10" s="355" t="s">
        <v>170</v>
      </c>
      <c r="Z10" s="380" t="s">
        <v>137</v>
      </c>
      <c r="AC10" s="355"/>
    </row>
    <row r="11" spans="1:29" ht="19.899999999999999" customHeight="1">
      <c r="A11" s="651" t="s">
        <v>18</v>
      </c>
      <c r="B11" s="652"/>
      <c r="C11" s="373"/>
      <c r="D11" s="368" t="s">
        <v>817</v>
      </c>
      <c r="E11" s="375"/>
      <c r="F11" s="376"/>
      <c r="G11" s="654"/>
      <c r="H11" s="655"/>
      <c r="I11" s="655"/>
      <c r="J11" s="655"/>
      <c r="K11" s="656"/>
      <c r="L11" s="482"/>
      <c r="M11" s="657"/>
      <c r="N11" s="657"/>
      <c r="O11" s="659"/>
      <c r="P11" s="658"/>
      <c r="Q11" s="377"/>
      <c r="R11" s="348"/>
      <c r="S11" s="348"/>
      <c r="T11" s="348"/>
      <c r="U11" s="378"/>
      <c r="V11" s="355" t="s">
        <v>18</v>
      </c>
      <c r="W11" s="379"/>
      <c r="X11" s="379"/>
      <c r="Y11" s="355" t="s">
        <v>171</v>
      </c>
      <c r="AC11" s="355"/>
    </row>
    <row r="12" spans="1:29" ht="19.899999999999999" customHeight="1">
      <c r="A12" s="651" t="s">
        <v>18</v>
      </c>
      <c r="B12" s="652"/>
      <c r="C12" s="373"/>
      <c r="D12" s="368" t="s">
        <v>818</v>
      </c>
      <c r="E12" s="375"/>
      <c r="F12" s="376"/>
      <c r="G12" s="654"/>
      <c r="H12" s="655"/>
      <c r="I12" s="655"/>
      <c r="J12" s="655"/>
      <c r="K12" s="656"/>
      <c r="L12" s="482"/>
      <c r="M12" s="657"/>
      <c r="N12" s="657"/>
      <c r="O12" s="659"/>
      <c r="P12" s="658"/>
      <c r="Q12" s="377"/>
      <c r="R12" s="348"/>
      <c r="S12" s="348"/>
      <c r="T12" s="348"/>
      <c r="U12" s="378"/>
      <c r="V12" s="355" t="s">
        <v>18</v>
      </c>
      <c r="W12" s="379"/>
      <c r="X12" s="379"/>
      <c r="Y12" s="355" t="s">
        <v>172</v>
      </c>
      <c r="AC12" s="355"/>
    </row>
    <row r="13" spans="1:29" ht="19.899999999999999" customHeight="1">
      <c r="A13" s="651" t="s">
        <v>75</v>
      </c>
      <c r="B13" s="652"/>
      <c r="C13" s="653"/>
      <c r="D13" s="368" t="s">
        <v>148</v>
      </c>
      <c r="E13" s="375"/>
      <c r="F13" s="376"/>
      <c r="G13" s="654"/>
      <c r="H13" s="655"/>
      <c r="I13" s="655"/>
      <c r="J13" s="655"/>
      <c r="K13" s="656"/>
      <c r="L13" s="482"/>
      <c r="M13" s="657"/>
      <c r="N13" s="657"/>
      <c r="O13" s="659"/>
      <c r="P13" s="658"/>
      <c r="Q13" s="377"/>
      <c r="R13" s="348"/>
      <c r="S13" s="348"/>
      <c r="T13" s="348"/>
      <c r="U13" s="378"/>
      <c r="V13" s="355" t="s">
        <v>75</v>
      </c>
      <c r="W13" s="379"/>
      <c r="X13" s="379"/>
      <c r="Y13" s="355" t="s">
        <v>173</v>
      </c>
      <c r="AC13" s="355"/>
    </row>
    <row r="14" spans="1:29" ht="19.899999999999999" customHeight="1">
      <c r="A14" s="651" t="s">
        <v>356</v>
      </c>
      <c r="B14" s="652"/>
      <c r="C14" s="653"/>
      <c r="D14" s="368" t="s">
        <v>407</v>
      </c>
      <c r="E14" s="375"/>
      <c r="F14" s="376"/>
      <c r="G14" s="654"/>
      <c r="H14" s="655"/>
      <c r="I14" s="655"/>
      <c r="J14" s="655"/>
      <c r="K14" s="656"/>
      <c r="L14" s="482"/>
      <c r="M14" s="657"/>
      <c r="N14" s="657"/>
      <c r="O14" s="658"/>
      <c r="P14" s="658"/>
      <c r="Q14" s="377"/>
      <c r="R14" s="381"/>
      <c r="S14" s="348"/>
      <c r="T14" s="348"/>
      <c r="U14" s="378"/>
      <c r="V14" s="355" t="s">
        <v>297</v>
      </c>
      <c r="W14" s="379"/>
      <c r="X14" s="379"/>
      <c r="Y14" s="355" t="s">
        <v>176</v>
      </c>
      <c r="AC14" s="355"/>
    </row>
    <row r="15" spans="1:29" ht="19.899999999999999" customHeight="1">
      <c r="A15" s="651" t="s">
        <v>77</v>
      </c>
      <c r="B15" s="652"/>
      <c r="C15" s="653"/>
      <c r="D15" s="368" t="s">
        <v>148</v>
      </c>
      <c r="E15" s="375"/>
      <c r="F15" s="376"/>
      <c r="G15" s="654"/>
      <c r="H15" s="655"/>
      <c r="I15" s="655"/>
      <c r="J15" s="655"/>
      <c r="K15" s="656"/>
      <c r="L15" s="482"/>
      <c r="M15" s="657"/>
      <c r="N15" s="657"/>
      <c r="O15" s="658"/>
      <c r="P15" s="658"/>
      <c r="Q15" s="377"/>
      <c r="R15" s="381"/>
      <c r="S15" s="348"/>
      <c r="T15" s="348"/>
      <c r="U15" s="378"/>
      <c r="V15" s="355" t="s">
        <v>216</v>
      </c>
      <c r="W15" s="379"/>
      <c r="X15" s="379"/>
      <c r="Y15" s="355" t="s">
        <v>177</v>
      </c>
      <c r="AA15" s="346" t="s">
        <v>277</v>
      </c>
      <c r="AC15" s="355"/>
    </row>
    <row r="16" spans="1:29" ht="19.899999999999999" customHeight="1">
      <c r="A16" s="651" t="s">
        <v>64</v>
      </c>
      <c r="B16" s="652"/>
      <c r="C16" s="653"/>
      <c r="D16" s="368" t="s">
        <v>148</v>
      </c>
      <c r="E16" s="369">
        <f>【入力用】チーム登録!D35</f>
        <v>0</v>
      </c>
      <c r="F16" s="376"/>
      <c r="G16" s="654"/>
      <c r="H16" s="655"/>
      <c r="I16" s="655"/>
      <c r="J16" s="655"/>
      <c r="K16" s="656"/>
      <c r="L16" s="482"/>
      <c r="M16" s="657"/>
      <c r="N16" s="657"/>
      <c r="O16" s="658"/>
      <c r="P16" s="658"/>
      <c r="Q16" s="377"/>
      <c r="R16" s="381"/>
      <c r="S16" s="348"/>
      <c r="T16" s="348"/>
      <c r="U16" s="378"/>
      <c r="V16" s="355" t="s">
        <v>64</v>
      </c>
      <c r="W16" s="379"/>
      <c r="X16" s="379"/>
      <c r="Y16" s="355" t="s">
        <v>180</v>
      </c>
      <c r="AA16" s="346" t="s">
        <v>276</v>
      </c>
      <c r="AC16" s="355"/>
    </row>
    <row r="17" spans="1:29" ht="19.899999999999999" customHeight="1">
      <c r="A17" s="651" t="s">
        <v>78</v>
      </c>
      <c r="B17" s="652"/>
      <c r="C17" s="653"/>
      <c r="D17" s="368" t="s">
        <v>148</v>
      </c>
      <c r="E17" s="375"/>
      <c r="F17" s="376"/>
      <c r="G17" s="654"/>
      <c r="H17" s="655"/>
      <c r="I17" s="655"/>
      <c r="J17" s="655"/>
      <c r="K17" s="656"/>
      <c r="L17" s="482"/>
      <c r="M17" s="657"/>
      <c r="N17" s="657"/>
      <c r="O17" s="658"/>
      <c r="P17" s="658"/>
      <c r="Q17" s="377"/>
      <c r="R17" s="381"/>
      <c r="S17" s="348"/>
      <c r="T17" s="348"/>
      <c r="U17" s="378"/>
      <c r="V17" s="355" t="s">
        <v>298</v>
      </c>
      <c r="W17" s="379"/>
      <c r="X17" s="379"/>
      <c r="Y17" s="355" t="s">
        <v>178</v>
      </c>
      <c r="AA17" s="346" t="s">
        <v>275</v>
      </c>
      <c r="AC17" s="355"/>
    </row>
    <row r="18" spans="1:29" ht="10.15" customHeight="1">
      <c r="A18" s="644"/>
      <c r="B18" s="644"/>
      <c r="C18" s="644"/>
      <c r="D18" s="644"/>
      <c r="E18" s="644"/>
      <c r="F18" s="644"/>
      <c r="G18" s="644"/>
      <c r="H18" s="644"/>
      <c r="I18" s="644"/>
      <c r="J18" s="644"/>
      <c r="K18" s="644"/>
      <c r="L18" s="644"/>
      <c r="M18" s="644"/>
      <c r="N18" s="644"/>
      <c r="O18" s="644"/>
      <c r="P18" s="644"/>
      <c r="Y18" s="355" t="s">
        <v>179</v>
      </c>
      <c r="AC18" s="355"/>
    </row>
    <row r="19" spans="1:29" s="355" customFormat="1" ht="21" customHeight="1">
      <c r="A19" s="625" t="s">
        <v>185</v>
      </c>
      <c r="B19" s="625" t="s">
        <v>17</v>
      </c>
      <c r="C19" s="645" t="s">
        <v>79</v>
      </c>
      <c r="D19" s="632"/>
      <c r="E19" s="616" t="s">
        <v>69</v>
      </c>
      <c r="F19" s="631" t="s">
        <v>266</v>
      </c>
      <c r="G19" s="632"/>
      <c r="H19" s="616" t="s">
        <v>295</v>
      </c>
      <c r="I19" s="647" t="s">
        <v>150</v>
      </c>
      <c r="J19" s="647"/>
      <c r="K19" s="647"/>
      <c r="L19" s="618" t="s">
        <v>151</v>
      </c>
      <c r="M19" s="649" t="s">
        <v>106</v>
      </c>
      <c r="N19" s="382" t="s">
        <v>152</v>
      </c>
      <c r="O19" s="383" t="s">
        <v>154</v>
      </c>
      <c r="P19" s="639" t="s">
        <v>71</v>
      </c>
      <c r="Q19" s="641" t="s">
        <v>273</v>
      </c>
      <c r="R19" s="623" t="s">
        <v>316</v>
      </c>
      <c r="Y19" s="355" t="s">
        <v>361</v>
      </c>
      <c r="AC19" s="355" t="s">
        <v>361</v>
      </c>
    </row>
    <row r="20" spans="1:29" s="355" customFormat="1" ht="21" customHeight="1">
      <c r="A20" s="626"/>
      <c r="B20" s="626"/>
      <c r="C20" s="646"/>
      <c r="D20" s="634"/>
      <c r="E20" s="617"/>
      <c r="F20" s="633"/>
      <c r="G20" s="634"/>
      <c r="H20" s="617"/>
      <c r="I20" s="648"/>
      <c r="J20" s="648"/>
      <c r="K20" s="648"/>
      <c r="L20" s="619"/>
      <c r="M20" s="650"/>
      <c r="N20" s="384" t="s">
        <v>153</v>
      </c>
      <c r="O20" s="385" t="s">
        <v>153</v>
      </c>
      <c r="P20" s="640"/>
      <c r="Q20" s="642"/>
      <c r="R20" s="624"/>
      <c r="Y20" s="355" t="s">
        <v>278</v>
      </c>
      <c r="AB20" s="386" t="s">
        <v>341</v>
      </c>
    </row>
    <row r="21" spans="1:29" ht="19.899999999999999" customHeight="1">
      <c r="A21" s="387" t="s">
        <v>386</v>
      </c>
      <c r="B21" s="365">
        <v>10</v>
      </c>
      <c r="C21" s="635" t="str">
        <f>IF(S14="","",S14)</f>
        <v/>
      </c>
      <c r="D21" s="636"/>
      <c r="E21" s="388" t="str">
        <f>IF(E14="","",E14)</f>
        <v/>
      </c>
      <c r="F21" s="637" t="str">
        <f>IF(F14="","",F14)</f>
        <v/>
      </c>
      <c r="G21" s="638"/>
      <c r="H21" s="389"/>
      <c r="I21" s="390"/>
      <c r="J21" s="643"/>
      <c r="K21" s="643"/>
      <c r="L21" s="391" t="str">
        <f>IF(U14="","",U14)</f>
        <v/>
      </c>
      <c r="M21" s="392"/>
      <c r="N21" s="392"/>
      <c r="O21" s="392"/>
      <c r="P21" s="393" t="str">
        <f>IF(O14="","",O14)</f>
        <v/>
      </c>
      <c r="Q21" s="394">
        <f>G14</f>
        <v>0</v>
      </c>
      <c r="R21" s="395"/>
      <c r="S21" s="396"/>
      <c r="T21" s="396"/>
      <c r="U21" s="396"/>
      <c r="V21" s="396"/>
      <c r="W21" s="396"/>
      <c r="X21" s="396"/>
      <c r="Y21" s="355" t="s">
        <v>279</v>
      </c>
      <c r="AB21" s="346" t="s">
        <v>342</v>
      </c>
    </row>
    <row r="22" spans="1:29" ht="19.899999999999999" customHeight="1">
      <c r="A22" s="387" t="s">
        <v>470</v>
      </c>
      <c r="B22" s="365">
        <v>30</v>
      </c>
      <c r="C22" s="635" t="str">
        <f>IF(C10="○",S10,"")</f>
        <v/>
      </c>
      <c r="D22" s="636"/>
      <c r="E22" s="397" t="str">
        <f>IF(C10="○",E10,"")</f>
        <v/>
      </c>
      <c r="F22" s="637" t="str">
        <f>IF(C10="○",F10,"")</f>
        <v/>
      </c>
      <c r="G22" s="638"/>
      <c r="H22" s="389"/>
      <c r="I22" s="390"/>
      <c r="J22" s="614"/>
      <c r="K22" s="615"/>
      <c r="L22" s="391" t="str">
        <f>IF(C10="○",IF(U10="","",U10),"")</f>
        <v/>
      </c>
      <c r="M22" s="392"/>
      <c r="N22" s="392"/>
      <c r="O22" s="392"/>
      <c r="P22" s="393" t="str">
        <f>IF(C10="○",O10,"")</f>
        <v/>
      </c>
      <c r="Q22" s="394" t="str">
        <f>IF(C10="○",G10,"")</f>
        <v/>
      </c>
      <c r="R22" s="395"/>
      <c r="S22" s="398" t="s">
        <v>468</v>
      </c>
      <c r="T22" s="396"/>
      <c r="U22" s="396"/>
      <c r="V22" s="396"/>
      <c r="W22" s="396"/>
      <c r="X22" s="396"/>
      <c r="Y22" s="355" t="s">
        <v>280</v>
      </c>
      <c r="AB22" s="346" t="s">
        <v>343</v>
      </c>
    </row>
    <row r="23" spans="1:29" ht="19.899999999999999" customHeight="1">
      <c r="A23" s="387" t="s">
        <v>471</v>
      </c>
      <c r="B23" s="365">
        <v>31</v>
      </c>
      <c r="C23" s="635" t="str">
        <f>IF(C11="○",S11,"")</f>
        <v/>
      </c>
      <c r="D23" s="636"/>
      <c r="E23" s="397" t="str">
        <f>IF(C11="○",E11,"")</f>
        <v/>
      </c>
      <c r="F23" s="637" t="str">
        <f>IF(C11="○",F11,"")</f>
        <v/>
      </c>
      <c r="G23" s="638"/>
      <c r="H23" s="389"/>
      <c r="I23" s="390"/>
      <c r="J23" s="614"/>
      <c r="K23" s="615"/>
      <c r="L23" s="391" t="str">
        <f>IF(C11="○",IF(U11="","",U11),"")</f>
        <v/>
      </c>
      <c r="M23" s="392"/>
      <c r="N23" s="392"/>
      <c r="O23" s="392"/>
      <c r="P23" s="393" t="str">
        <f>IF(C11="○",O11,"")</f>
        <v/>
      </c>
      <c r="Q23" s="399" t="str">
        <f>IF(C11="○",G11,"")</f>
        <v/>
      </c>
      <c r="R23" s="395"/>
      <c r="S23" s="398" t="s">
        <v>469</v>
      </c>
      <c r="T23" s="396"/>
      <c r="U23" s="396"/>
      <c r="V23" s="396"/>
      <c r="W23" s="396"/>
      <c r="X23" s="396"/>
      <c r="Y23" s="355" t="s">
        <v>281</v>
      </c>
      <c r="AB23" s="346" t="s">
        <v>344</v>
      </c>
    </row>
    <row r="24" spans="1:29" ht="19.899999999999999" customHeight="1">
      <c r="A24" s="387" t="s">
        <v>472</v>
      </c>
      <c r="B24" s="365">
        <v>32</v>
      </c>
      <c r="C24" s="635" t="str">
        <f>IF(C12="○",S12,"")</f>
        <v/>
      </c>
      <c r="D24" s="636"/>
      <c r="E24" s="397" t="str">
        <f>IF(C12="○",E12,"")</f>
        <v/>
      </c>
      <c r="F24" s="637" t="str">
        <f>IF(C12="○",F12,"")</f>
        <v/>
      </c>
      <c r="G24" s="638"/>
      <c r="H24" s="389"/>
      <c r="I24" s="390"/>
      <c r="J24" s="614"/>
      <c r="K24" s="615"/>
      <c r="L24" s="391" t="str">
        <f>IF(C12="○",IF(U12="","",U12),"")</f>
        <v/>
      </c>
      <c r="M24" s="392"/>
      <c r="N24" s="392"/>
      <c r="O24" s="392"/>
      <c r="P24" s="393" t="str">
        <f>IF(C12="○",O12,"")</f>
        <v/>
      </c>
      <c r="Q24" s="399" t="str">
        <f>IF(C12="○",G12,"")</f>
        <v/>
      </c>
      <c r="R24" s="395"/>
      <c r="S24" s="398" t="s">
        <v>469</v>
      </c>
      <c r="T24" s="396"/>
      <c r="U24" s="396"/>
      <c r="V24" s="396"/>
      <c r="W24" s="396"/>
      <c r="X24" s="396"/>
      <c r="Y24" s="355" t="s">
        <v>282</v>
      </c>
      <c r="AB24" s="346" t="s">
        <v>345</v>
      </c>
    </row>
    <row r="25" spans="1:29" ht="19.899999999999999" customHeight="1">
      <c r="A25" s="387" t="s">
        <v>357</v>
      </c>
      <c r="B25" s="400">
        <v>1</v>
      </c>
      <c r="C25" s="610"/>
      <c r="D25" s="611"/>
      <c r="E25" s="340"/>
      <c r="F25" s="612"/>
      <c r="G25" s="613"/>
      <c r="H25" s="389"/>
      <c r="I25" s="390"/>
      <c r="J25" s="614"/>
      <c r="K25" s="615"/>
      <c r="L25" s="378"/>
      <c r="M25" s="392"/>
      <c r="N25" s="392"/>
      <c r="O25" s="392"/>
      <c r="P25" s="401"/>
      <c r="Q25" s="402"/>
      <c r="R25" s="395"/>
      <c r="S25" s="396"/>
      <c r="T25" s="396"/>
      <c r="U25" s="396"/>
      <c r="V25" s="396"/>
      <c r="W25" s="396"/>
      <c r="X25" s="396"/>
      <c r="Y25" s="355" t="s">
        <v>296</v>
      </c>
      <c r="AB25" s="346" t="s">
        <v>346</v>
      </c>
    </row>
    <row r="26" spans="1:29" ht="19.899999999999999" customHeight="1">
      <c r="A26" s="387" t="s">
        <v>358</v>
      </c>
      <c r="B26" s="400"/>
      <c r="C26" s="610"/>
      <c r="D26" s="611"/>
      <c r="E26" s="340"/>
      <c r="F26" s="612"/>
      <c r="G26" s="613"/>
      <c r="H26" s="389"/>
      <c r="I26" s="390"/>
      <c r="J26" s="614"/>
      <c r="K26" s="615"/>
      <c r="L26" s="378"/>
      <c r="M26" s="392"/>
      <c r="N26" s="392"/>
      <c r="O26" s="392"/>
      <c r="P26" s="401"/>
      <c r="Q26" s="402"/>
      <c r="R26" s="395"/>
      <c r="S26" s="396"/>
      <c r="T26" s="396"/>
      <c r="U26" s="396"/>
      <c r="V26" s="396"/>
      <c r="W26" s="396"/>
      <c r="X26" s="396"/>
      <c r="Y26" s="355" t="s">
        <v>283</v>
      </c>
      <c r="AB26" s="346" t="s">
        <v>347</v>
      </c>
    </row>
    <row r="27" spans="1:29" ht="19.899999999999999" customHeight="1">
      <c r="A27" s="387" t="s">
        <v>359</v>
      </c>
      <c r="B27" s="400"/>
      <c r="C27" s="610"/>
      <c r="D27" s="611"/>
      <c r="E27" s="340"/>
      <c r="F27" s="612"/>
      <c r="G27" s="613"/>
      <c r="H27" s="389"/>
      <c r="I27" s="390"/>
      <c r="J27" s="614"/>
      <c r="K27" s="615"/>
      <c r="L27" s="378"/>
      <c r="M27" s="392"/>
      <c r="N27" s="392"/>
      <c r="O27" s="392"/>
      <c r="P27" s="401"/>
      <c r="Q27" s="402"/>
      <c r="R27" s="395"/>
      <c r="S27" s="396"/>
      <c r="T27" s="396"/>
      <c r="U27" s="396"/>
      <c r="V27" s="396"/>
      <c r="W27" s="396"/>
      <c r="X27" s="396"/>
      <c r="Y27" s="355" t="s">
        <v>284</v>
      </c>
      <c r="AB27" s="346" t="s">
        <v>348</v>
      </c>
    </row>
    <row r="28" spans="1:29" ht="19.899999999999999" customHeight="1">
      <c r="A28" s="387" t="s">
        <v>360</v>
      </c>
      <c r="B28" s="400"/>
      <c r="C28" s="610"/>
      <c r="D28" s="611"/>
      <c r="E28" s="340"/>
      <c r="F28" s="612"/>
      <c r="G28" s="613"/>
      <c r="H28" s="389"/>
      <c r="I28" s="390"/>
      <c r="J28" s="614"/>
      <c r="K28" s="615"/>
      <c r="L28" s="378"/>
      <c r="M28" s="392"/>
      <c r="N28" s="392"/>
      <c r="O28" s="392"/>
      <c r="P28" s="401"/>
      <c r="Q28" s="402"/>
      <c r="R28" s="395"/>
      <c r="S28" s="396"/>
      <c r="T28" s="396"/>
      <c r="U28" s="396"/>
      <c r="V28" s="396"/>
      <c r="W28" s="396"/>
      <c r="X28" s="396"/>
      <c r="Y28" s="355" t="s">
        <v>285</v>
      </c>
      <c r="AB28" s="346" t="s">
        <v>349</v>
      </c>
    </row>
    <row r="29" spans="1:29" ht="19.899999999999999" customHeight="1">
      <c r="A29" s="387" t="s">
        <v>381</v>
      </c>
      <c r="B29" s="400"/>
      <c r="C29" s="610"/>
      <c r="D29" s="611"/>
      <c r="E29" s="340"/>
      <c r="F29" s="612"/>
      <c r="G29" s="613"/>
      <c r="H29" s="389"/>
      <c r="I29" s="390"/>
      <c r="J29" s="614"/>
      <c r="K29" s="615"/>
      <c r="L29" s="378"/>
      <c r="M29" s="392"/>
      <c r="N29" s="392"/>
      <c r="O29" s="392"/>
      <c r="P29" s="401"/>
      <c r="Q29" s="402"/>
      <c r="R29" s="395"/>
      <c r="S29" s="396"/>
      <c r="T29" s="396"/>
      <c r="U29" s="396"/>
      <c r="V29" s="396"/>
      <c r="W29" s="396"/>
      <c r="X29" s="396"/>
      <c r="Y29" s="355" t="s">
        <v>286</v>
      </c>
      <c r="AB29" s="346" t="s">
        <v>350</v>
      </c>
    </row>
    <row r="30" spans="1:29" ht="19.899999999999999" customHeight="1">
      <c r="A30" s="387" t="s">
        <v>382</v>
      </c>
      <c r="B30" s="400"/>
      <c r="C30" s="610"/>
      <c r="D30" s="611"/>
      <c r="E30" s="340"/>
      <c r="F30" s="612"/>
      <c r="G30" s="613"/>
      <c r="H30" s="389"/>
      <c r="I30" s="390"/>
      <c r="J30" s="614"/>
      <c r="K30" s="615"/>
      <c r="L30" s="378"/>
      <c r="M30" s="392"/>
      <c r="N30" s="392"/>
      <c r="O30" s="392"/>
      <c r="P30" s="401"/>
      <c r="Q30" s="402"/>
      <c r="R30" s="395"/>
      <c r="S30" s="396"/>
      <c r="T30" s="396"/>
      <c r="U30" s="396"/>
      <c r="V30" s="396"/>
      <c r="W30" s="396"/>
      <c r="X30" s="396"/>
      <c r="Y30" s="355" t="s">
        <v>287</v>
      </c>
      <c r="AB30" s="346" t="s">
        <v>351</v>
      </c>
    </row>
    <row r="31" spans="1:29" ht="19.899999999999999" customHeight="1">
      <c r="A31" s="387" t="s">
        <v>383</v>
      </c>
      <c r="B31" s="400"/>
      <c r="C31" s="610"/>
      <c r="D31" s="611"/>
      <c r="E31" s="340"/>
      <c r="F31" s="612"/>
      <c r="G31" s="613"/>
      <c r="H31" s="389"/>
      <c r="I31" s="390"/>
      <c r="J31" s="614"/>
      <c r="K31" s="615"/>
      <c r="L31" s="378"/>
      <c r="M31" s="392"/>
      <c r="N31" s="392"/>
      <c r="O31" s="392"/>
      <c r="P31" s="401"/>
      <c r="Q31" s="402"/>
      <c r="R31" s="395"/>
      <c r="S31" s="396"/>
      <c r="T31" s="396"/>
      <c r="U31" s="396"/>
      <c r="V31" s="396"/>
      <c r="W31" s="396"/>
      <c r="X31" s="396"/>
      <c r="Y31" s="355" t="s">
        <v>288</v>
      </c>
    </row>
    <row r="32" spans="1:29" ht="19.899999999999999" customHeight="1">
      <c r="A32" s="387" t="s">
        <v>385</v>
      </c>
      <c r="B32" s="400"/>
      <c r="C32" s="610"/>
      <c r="D32" s="611"/>
      <c r="E32" s="340"/>
      <c r="F32" s="612"/>
      <c r="G32" s="613"/>
      <c r="H32" s="389"/>
      <c r="I32" s="390"/>
      <c r="J32" s="614"/>
      <c r="K32" s="615"/>
      <c r="L32" s="378"/>
      <c r="M32" s="392"/>
      <c r="N32" s="392"/>
      <c r="O32" s="392"/>
      <c r="P32" s="401"/>
      <c r="Q32" s="402"/>
      <c r="R32" s="395"/>
      <c r="S32" s="396"/>
      <c r="T32" s="396"/>
      <c r="U32" s="396"/>
      <c r="V32" s="396"/>
      <c r="W32" s="396"/>
      <c r="X32" s="396"/>
      <c r="Y32" s="355" t="s">
        <v>289</v>
      </c>
    </row>
    <row r="33" spans="1:25" ht="19.899999999999999" customHeight="1">
      <c r="A33" s="387" t="s">
        <v>384</v>
      </c>
      <c r="B33" s="400"/>
      <c r="C33" s="610"/>
      <c r="D33" s="611"/>
      <c r="E33" s="340"/>
      <c r="F33" s="612"/>
      <c r="G33" s="613"/>
      <c r="H33" s="389"/>
      <c r="I33" s="390"/>
      <c r="J33" s="614"/>
      <c r="K33" s="615"/>
      <c r="L33" s="378"/>
      <c r="M33" s="392"/>
      <c r="N33" s="392"/>
      <c r="O33" s="392"/>
      <c r="P33" s="401"/>
      <c r="Q33" s="402"/>
      <c r="R33" s="395"/>
      <c r="S33" s="396"/>
      <c r="T33" s="396"/>
      <c r="U33" s="396"/>
      <c r="V33" s="396"/>
      <c r="W33" s="396"/>
      <c r="X33" s="396"/>
      <c r="Y33" s="355" t="s">
        <v>290</v>
      </c>
    </row>
    <row r="34" spans="1:25" ht="19.899999999999999" customHeight="1">
      <c r="A34" s="387" t="s">
        <v>387</v>
      </c>
      <c r="B34" s="400"/>
      <c r="C34" s="610"/>
      <c r="D34" s="611"/>
      <c r="E34" s="340"/>
      <c r="F34" s="612"/>
      <c r="G34" s="613"/>
      <c r="H34" s="389"/>
      <c r="I34" s="390"/>
      <c r="J34" s="614"/>
      <c r="K34" s="615"/>
      <c r="L34" s="378"/>
      <c r="M34" s="392"/>
      <c r="N34" s="392"/>
      <c r="O34" s="392"/>
      <c r="P34" s="401"/>
      <c r="Q34" s="402"/>
      <c r="R34" s="395"/>
      <c r="S34" s="396"/>
      <c r="T34" s="396"/>
      <c r="U34" s="396"/>
      <c r="V34" s="396"/>
      <c r="W34" s="396"/>
      <c r="X34" s="396"/>
      <c r="Y34" s="355" t="s">
        <v>291</v>
      </c>
    </row>
    <row r="35" spans="1:25" ht="19.899999999999999" customHeight="1">
      <c r="A35" s="387" t="s">
        <v>388</v>
      </c>
      <c r="B35" s="400"/>
      <c r="C35" s="610"/>
      <c r="D35" s="611"/>
      <c r="E35" s="340"/>
      <c r="F35" s="612"/>
      <c r="G35" s="613"/>
      <c r="H35" s="389"/>
      <c r="I35" s="390"/>
      <c r="J35" s="614"/>
      <c r="K35" s="615"/>
      <c r="L35" s="378"/>
      <c r="M35" s="392"/>
      <c r="N35" s="392"/>
      <c r="O35" s="392"/>
      <c r="P35" s="401"/>
      <c r="Q35" s="402"/>
      <c r="R35" s="395"/>
      <c r="S35" s="396"/>
      <c r="T35" s="396"/>
      <c r="U35" s="396"/>
      <c r="V35" s="396"/>
      <c r="W35" s="396"/>
      <c r="X35" s="396"/>
      <c r="Y35" s="355" t="s">
        <v>292</v>
      </c>
    </row>
    <row r="36" spans="1:25" ht="19.899999999999999" customHeight="1">
      <c r="A36" s="387" t="s">
        <v>389</v>
      </c>
      <c r="B36" s="400"/>
      <c r="C36" s="610"/>
      <c r="D36" s="611"/>
      <c r="E36" s="340"/>
      <c r="F36" s="612"/>
      <c r="G36" s="613"/>
      <c r="H36" s="389"/>
      <c r="I36" s="390"/>
      <c r="J36" s="614"/>
      <c r="K36" s="615"/>
      <c r="L36" s="378"/>
      <c r="M36" s="392"/>
      <c r="N36" s="392"/>
      <c r="O36" s="392"/>
      <c r="P36" s="401"/>
      <c r="Q36" s="402"/>
      <c r="R36" s="395"/>
      <c r="S36" s="396"/>
      <c r="T36" s="396"/>
      <c r="U36" s="396"/>
      <c r="V36" s="396"/>
      <c r="W36" s="396"/>
      <c r="X36" s="396"/>
      <c r="Y36" s="355" t="s">
        <v>293</v>
      </c>
    </row>
    <row r="37" spans="1:25" ht="19.899999999999999" customHeight="1">
      <c r="A37" s="387" t="s">
        <v>390</v>
      </c>
      <c r="B37" s="400"/>
      <c r="C37" s="610"/>
      <c r="D37" s="611"/>
      <c r="E37" s="340"/>
      <c r="F37" s="612"/>
      <c r="G37" s="613"/>
      <c r="H37" s="389"/>
      <c r="I37" s="390"/>
      <c r="J37" s="614"/>
      <c r="K37" s="615"/>
      <c r="L37" s="378"/>
      <c r="M37" s="392"/>
      <c r="N37" s="392"/>
      <c r="O37" s="392"/>
      <c r="P37" s="401"/>
      <c r="Q37" s="402"/>
      <c r="R37" s="395"/>
      <c r="S37" s="396"/>
      <c r="T37" s="396"/>
      <c r="U37" s="396"/>
      <c r="V37" s="396"/>
      <c r="W37" s="396"/>
      <c r="X37" s="396"/>
      <c r="Y37" s="355" t="s">
        <v>294</v>
      </c>
    </row>
    <row r="38" spans="1:25" ht="19.899999999999999" customHeight="1">
      <c r="A38" s="387" t="s">
        <v>391</v>
      </c>
      <c r="B38" s="400"/>
      <c r="C38" s="610"/>
      <c r="D38" s="611"/>
      <c r="E38" s="340"/>
      <c r="F38" s="612"/>
      <c r="G38" s="613"/>
      <c r="H38" s="389"/>
      <c r="I38" s="390"/>
      <c r="J38" s="614"/>
      <c r="K38" s="615"/>
      <c r="L38" s="378"/>
      <c r="M38" s="392"/>
      <c r="N38" s="392"/>
      <c r="O38" s="392"/>
      <c r="P38" s="401"/>
      <c r="Q38" s="402"/>
      <c r="R38" s="395"/>
      <c r="S38" s="396"/>
      <c r="T38" s="396" t="s">
        <v>612</v>
      </c>
      <c r="U38" s="396"/>
      <c r="V38" s="396"/>
      <c r="W38" s="396"/>
      <c r="X38" s="396"/>
    </row>
    <row r="39" spans="1:25" ht="19.899999999999999" customHeight="1">
      <c r="A39" s="387" t="s">
        <v>392</v>
      </c>
      <c r="B39" s="400"/>
      <c r="C39" s="610"/>
      <c r="D39" s="611"/>
      <c r="E39" s="340"/>
      <c r="F39" s="612"/>
      <c r="G39" s="613"/>
      <c r="H39" s="389"/>
      <c r="I39" s="390"/>
      <c r="J39" s="614"/>
      <c r="K39" s="615"/>
      <c r="L39" s="378"/>
      <c r="M39" s="392"/>
      <c r="N39" s="392"/>
      <c r="O39" s="392"/>
      <c r="P39" s="401"/>
      <c r="Q39" s="402"/>
      <c r="R39" s="395"/>
      <c r="S39" s="396"/>
      <c r="T39" s="396" t="s">
        <v>613</v>
      </c>
      <c r="U39" s="396"/>
      <c r="V39" s="396"/>
      <c r="W39" s="396"/>
      <c r="X39" s="396"/>
    </row>
    <row r="40" spans="1:25" ht="19.899999999999999" customHeight="1">
      <c r="A40" s="387" t="s">
        <v>393</v>
      </c>
      <c r="B40" s="400"/>
      <c r="C40" s="610"/>
      <c r="D40" s="611"/>
      <c r="E40" s="340"/>
      <c r="F40" s="612"/>
      <c r="G40" s="613"/>
      <c r="H40" s="389"/>
      <c r="I40" s="390"/>
      <c r="J40" s="614"/>
      <c r="K40" s="615"/>
      <c r="L40" s="378"/>
      <c r="M40" s="392"/>
      <c r="N40" s="392"/>
      <c r="O40" s="392"/>
      <c r="P40" s="401"/>
      <c r="Q40" s="402"/>
      <c r="R40" s="395"/>
      <c r="S40" s="396"/>
      <c r="T40" s="396" t="s">
        <v>612</v>
      </c>
      <c r="U40" s="396"/>
      <c r="V40" s="396"/>
      <c r="W40" s="396"/>
      <c r="X40" s="396"/>
    </row>
    <row r="41" spans="1:25" ht="19.899999999999999" customHeight="1">
      <c r="A41" s="387" t="s">
        <v>394</v>
      </c>
      <c r="B41" s="400"/>
      <c r="C41" s="610"/>
      <c r="D41" s="611"/>
      <c r="E41" s="340"/>
      <c r="F41" s="612"/>
      <c r="G41" s="613"/>
      <c r="H41" s="389"/>
      <c r="I41" s="390"/>
      <c r="J41" s="614"/>
      <c r="K41" s="615"/>
      <c r="L41" s="378"/>
      <c r="M41" s="392"/>
      <c r="N41" s="392"/>
      <c r="O41" s="392"/>
      <c r="P41" s="401"/>
      <c r="Q41" s="402"/>
      <c r="R41" s="395"/>
      <c r="S41" s="396"/>
      <c r="T41" s="396" t="s">
        <v>613</v>
      </c>
      <c r="U41" s="396"/>
      <c r="V41" s="396"/>
      <c r="W41" s="396"/>
      <c r="X41" s="396"/>
    </row>
    <row r="42" spans="1:25" ht="19.899999999999999" customHeight="1">
      <c r="A42" s="387" t="s">
        <v>395</v>
      </c>
      <c r="B42" s="400"/>
      <c r="C42" s="610"/>
      <c r="D42" s="611"/>
      <c r="E42" s="340"/>
      <c r="F42" s="612"/>
      <c r="G42" s="613"/>
      <c r="H42" s="389"/>
      <c r="I42" s="390"/>
      <c r="J42" s="614"/>
      <c r="K42" s="615"/>
      <c r="L42" s="378"/>
      <c r="M42" s="392"/>
      <c r="N42" s="392"/>
      <c r="O42" s="392"/>
      <c r="P42" s="401"/>
      <c r="Q42" s="402"/>
      <c r="R42" s="395"/>
      <c r="S42" s="396"/>
      <c r="T42" s="396" t="s">
        <v>614</v>
      </c>
      <c r="U42" s="396"/>
      <c r="V42" s="396"/>
      <c r="W42" s="396"/>
      <c r="X42" s="396"/>
    </row>
    <row r="43" spans="1:25" ht="19.899999999999999" customHeight="1">
      <c r="A43" s="387" t="s">
        <v>396</v>
      </c>
      <c r="B43" s="400"/>
      <c r="C43" s="610"/>
      <c r="D43" s="611"/>
      <c r="E43" s="340"/>
      <c r="F43" s="612"/>
      <c r="G43" s="613"/>
      <c r="H43" s="389"/>
      <c r="I43" s="390"/>
      <c r="J43" s="614"/>
      <c r="K43" s="615"/>
      <c r="L43" s="378"/>
      <c r="M43" s="392"/>
      <c r="N43" s="392"/>
      <c r="O43" s="392"/>
      <c r="P43" s="401"/>
      <c r="Q43" s="402"/>
      <c r="R43" s="395"/>
      <c r="S43" s="396"/>
      <c r="T43" s="396"/>
      <c r="U43" s="396"/>
      <c r="V43" s="396"/>
      <c r="W43" s="396"/>
      <c r="X43" s="396"/>
    </row>
    <row r="44" spans="1:25" ht="19.899999999999999" customHeight="1">
      <c r="A44" s="387" t="s">
        <v>397</v>
      </c>
      <c r="B44" s="400"/>
      <c r="C44" s="610"/>
      <c r="D44" s="611"/>
      <c r="E44" s="340"/>
      <c r="F44" s="612"/>
      <c r="G44" s="613"/>
      <c r="H44" s="389"/>
      <c r="I44" s="390"/>
      <c r="J44" s="614"/>
      <c r="K44" s="615"/>
      <c r="L44" s="378"/>
      <c r="M44" s="392"/>
      <c r="N44" s="392"/>
      <c r="O44" s="392"/>
      <c r="P44" s="401"/>
      <c r="Q44" s="402"/>
      <c r="R44" s="395"/>
      <c r="S44" s="396"/>
      <c r="T44" s="396"/>
      <c r="U44" s="396"/>
      <c r="V44" s="396"/>
      <c r="W44" s="396"/>
      <c r="X44" s="396"/>
    </row>
    <row r="45" spans="1:25" ht="19.899999999999999" customHeight="1">
      <c r="A45" s="387" t="s">
        <v>398</v>
      </c>
      <c r="B45" s="400"/>
      <c r="C45" s="610"/>
      <c r="D45" s="611"/>
      <c r="E45" s="340"/>
      <c r="F45" s="612"/>
      <c r="G45" s="613"/>
      <c r="H45" s="389"/>
      <c r="I45" s="390"/>
      <c r="J45" s="614"/>
      <c r="K45" s="615"/>
      <c r="L45" s="378"/>
      <c r="M45" s="392"/>
      <c r="N45" s="392"/>
      <c r="O45" s="392"/>
      <c r="P45" s="401"/>
      <c r="Q45" s="402"/>
      <c r="R45" s="395"/>
      <c r="S45" s="396"/>
      <c r="T45" s="396"/>
      <c r="U45" s="396"/>
      <c r="V45" s="396"/>
      <c r="W45" s="396"/>
      <c r="X45" s="396"/>
    </row>
    <row r="46" spans="1:25" ht="19.899999999999999" customHeight="1">
      <c r="A46" s="387" t="s">
        <v>399</v>
      </c>
      <c r="B46" s="400"/>
      <c r="C46" s="610"/>
      <c r="D46" s="611"/>
      <c r="E46" s="340"/>
      <c r="F46" s="612"/>
      <c r="G46" s="613"/>
      <c r="H46" s="389"/>
      <c r="I46" s="390"/>
      <c r="J46" s="614"/>
      <c r="K46" s="615"/>
      <c r="L46" s="378"/>
      <c r="M46" s="392"/>
      <c r="N46" s="392"/>
      <c r="O46" s="392"/>
      <c r="P46" s="401"/>
      <c r="Q46" s="402"/>
      <c r="R46" s="395"/>
      <c r="S46" s="396"/>
      <c r="T46" s="396"/>
      <c r="U46" s="396"/>
      <c r="V46" s="396"/>
      <c r="W46" s="396"/>
      <c r="X46" s="396"/>
    </row>
    <row r="47" spans="1:25" ht="19.899999999999999" customHeight="1">
      <c r="A47" s="387" t="s">
        <v>400</v>
      </c>
      <c r="B47" s="400"/>
      <c r="C47" s="610"/>
      <c r="D47" s="611"/>
      <c r="E47" s="340"/>
      <c r="F47" s="612"/>
      <c r="G47" s="613"/>
      <c r="H47" s="389"/>
      <c r="I47" s="390"/>
      <c r="J47" s="614"/>
      <c r="K47" s="615"/>
      <c r="L47" s="378"/>
      <c r="M47" s="392"/>
      <c r="N47" s="392"/>
      <c r="O47" s="392"/>
      <c r="P47" s="401"/>
      <c r="Q47" s="402"/>
      <c r="R47" s="395"/>
      <c r="S47" s="396"/>
      <c r="T47" s="396"/>
      <c r="U47" s="396"/>
      <c r="V47" s="396"/>
      <c r="W47" s="396"/>
      <c r="X47" s="396"/>
    </row>
    <row r="48" spans="1:25" ht="19.899999999999999" customHeight="1">
      <c r="A48" s="387" t="s">
        <v>401</v>
      </c>
      <c r="B48" s="400"/>
      <c r="C48" s="610"/>
      <c r="D48" s="611"/>
      <c r="E48" s="340"/>
      <c r="F48" s="612"/>
      <c r="G48" s="613"/>
      <c r="H48" s="389"/>
      <c r="I48" s="390"/>
      <c r="J48" s="614"/>
      <c r="K48" s="615"/>
      <c r="L48" s="378"/>
      <c r="M48" s="392"/>
      <c r="N48" s="392"/>
      <c r="O48" s="392"/>
      <c r="P48" s="401"/>
      <c r="Q48" s="402"/>
      <c r="R48" s="395"/>
      <c r="S48" s="396"/>
      <c r="T48" s="396"/>
      <c r="U48" s="396"/>
      <c r="W48" s="396"/>
      <c r="X48" s="396"/>
    </row>
    <row r="49" spans="1:24" ht="19.899999999999999" customHeight="1">
      <c r="A49" s="387" t="s">
        <v>402</v>
      </c>
      <c r="B49" s="400"/>
      <c r="C49" s="610"/>
      <c r="D49" s="611"/>
      <c r="E49" s="340"/>
      <c r="F49" s="612"/>
      <c r="G49" s="613"/>
      <c r="H49" s="389"/>
      <c r="I49" s="390"/>
      <c r="J49" s="614"/>
      <c r="K49" s="615"/>
      <c r="L49" s="378"/>
      <c r="M49" s="392"/>
      <c r="N49" s="392"/>
      <c r="O49" s="392"/>
      <c r="P49" s="401"/>
      <c r="Q49" s="402"/>
      <c r="R49" s="395"/>
      <c r="S49" s="396"/>
      <c r="T49" s="396"/>
      <c r="U49" s="396"/>
      <c r="V49" s="396"/>
      <c r="W49" s="396"/>
      <c r="X49" s="396"/>
    </row>
    <row r="50" spans="1:24" ht="19.899999999999999" customHeight="1">
      <c r="A50" s="387" t="s">
        <v>403</v>
      </c>
      <c r="B50" s="400"/>
      <c r="C50" s="610"/>
      <c r="D50" s="611"/>
      <c r="E50" s="340"/>
      <c r="F50" s="612"/>
      <c r="G50" s="613"/>
      <c r="H50" s="389"/>
      <c r="I50" s="390"/>
      <c r="J50" s="614"/>
      <c r="K50" s="615"/>
      <c r="L50" s="378"/>
      <c r="M50" s="392"/>
      <c r="N50" s="392"/>
      <c r="O50" s="392"/>
      <c r="P50" s="401"/>
      <c r="Q50" s="402"/>
      <c r="R50" s="395"/>
      <c r="S50" s="396"/>
      <c r="T50" s="396"/>
      <c r="U50" s="396"/>
      <c r="V50" s="396"/>
      <c r="W50" s="396"/>
      <c r="X50" s="396"/>
    </row>
    <row r="51" spans="1:24" ht="10.15" customHeight="1">
      <c r="A51" s="453"/>
      <c r="B51" s="453"/>
      <c r="C51" s="453"/>
      <c r="D51" s="453"/>
      <c r="E51" s="453"/>
      <c r="F51" s="453"/>
      <c r="G51" s="453"/>
      <c r="H51" s="453"/>
      <c r="I51" s="453"/>
      <c r="J51" s="453"/>
      <c r="K51" s="453"/>
      <c r="L51" s="453"/>
      <c r="M51" s="453"/>
      <c r="N51" s="453"/>
      <c r="O51" s="453"/>
      <c r="P51" s="453"/>
      <c r="S51" s="396"/>
    </row>
    <row r="52" spans="1:24" ht="18.75">
      <c r="A52" s="346"/>
      <c r="B52" s="346"/>
      <c r="C52" s="346"/>
      <c r="D52" s="403" t="s">
        <v>155</v>
      </c>
      <c r="E52" s="403"/>
      <c r="F52" s="403"/>
      <c r="G52" s="403"/>
      <c r="H52" s="403"/>
      <c r="I52" s="403"/>
      <c r="J52" s="403"/>
      <c r="K52" s="403"/>
      <c r="L52" s="403"/>
      <c r="M52" s="403"/>
      <c r="N52" s="403"/>
      <c r="O52" s="403"/>
      <c r="P52" s="403"/>
      <c r="S52" s="396"/>
    </row>
    <row r="53" spans="1:24" ht="18.75">
      <c r="A53" s="346"/>
      <c r="B53" s="346"/>
      <c r="C53" s="346"/>
      <c r="D53" s="403" t="s">
        <v>761</v>
      </c>
      <c r="E53" s="403"/>
      <c r="F53" s="403"/>
      <c r="G53" s="403"/>
      <c r="H53" s="403"/>
      <c r="I53" s="403"/>
      <c r="J53" s="403"/>
      <c r="K53" s="403"/>
      <c r="L53" s="403"/>
      <c r="M53" s="403"/>
      <c r="N53" s="403"/>
      <c r="O53" s="403"/>
      <c r="P53" s="403"/>
      <c r="S53" s="396"/>
    </row>
    <row r="54" spans="1:24" ht="18.75">
      <c r="A54" s="346"/>
      <c r="B54" s="346"/>
      <c r="C54" s="346"/>
      <c r="D54" s="403" t="s">
        <v>81</v>
      </c>
      <c r="E54" s="403"/>
      <c r="F54" s="403"/>
      <c r="G54" s="403"/>
      <c r="H54" s="403"/>
      <c r="I54" s="403"/>
      <c r="J54" s="403"/>
      <c r="K54" s="403"/>
      <c r="L54" s="403"/>
      <c r="M54" s="403"/>
      <c r="N54" s="403"/>
      <c r="O54" s="403"/>
      <c r="P54" s="403"/>
      <c r="S54" s="396"/>
    </row>
    <row r="55" spans="1:24" ht="13.15" customHeight="1">
      <c r="A55" s="346"/>
      <c r="B55" s="346"/>
      <c r="C55" s="346"/>
      <c r="D55" s="451" t="s">
        <v>82</v>
      </c>
      <c r="E55" s="451"/>
      <c r="F55" s="451"/>
      <c r="G55" s="451"/>
      <c r="H55" s="451"/>
      <c r="I55" s="451"/>
      <c r="J55" s="451"/>
      <c r="K55" s="451"/>
      <c r="L55" s="451"/>
      <c r="M55" s="451"/>
      <c r="N55" s="451"/>
      <c r="O55" s="451"/>
      <c r="S55" s="396"/>
    </row>
    <row r="56" spans="1:24" ht="19.899999999999999" customHeight="1">
      <c r="A56" s="346"/>
      <c r="B56" s="346"/>
      <c r="C56" s="346"/>
      <c r="F56" s="452"/>
      <c r="G56" s="452"/>
      <c r="H56" s="452"/>
      <c r="K56" s="355"/>
      <c r="L56" s="405"/>
      <c r="M56" s="356"/>
      <c r="N56" s="356"/>
      <c r="O56" s="363" t="s">
        <v>67</v>
      </c>
      <c r="P56" s="363">
        <v>2</v>
      </c>
      <c r="S56" s="396"/>
    </row>
    <row r="57" spans="1:24" s="355" customFormat="1" ht="21" customHeight="1">
      <c r="A57" s="625" t="s">
        <v>185</v>
      </c>
      <c r="B57" s="627" t="s">
        <v>17</v>
      </c>
      <c r="C57" s="629" t="s">
        <v>79</v>
      </c>
      <c r="D57" s="616"/>
      <c r="E57" s="616" t="s">
        <v>69</v>
      </c>
      <c r="F57" s="631" t="s">
        <v>266</v>
      </c>
      <c r="G57" s="632"/>
      <c r="H57" s="616" t="s">
        <v>103</v>
      </c>
      <c r="I57" s="616" t="s">
        <v>150</v>
      </c>
      <c r="J57" s="616"/>
      <c r="K57" s="616"/>
      <c r="L57" s="618" t="s">
        <v>151</v>
      </c>
      <c r="M57" s="618" t="s">
        <v>106</v>
      </c>
      <c r="N57" s="406" t="s">
        <v>152</v>
      </c>
      <c r="O57" s="406" t="s">
        <v>154</v>
      </c>
      <c r="P57" s="620" t="s">
        <v>71</v>
      </c>
      <c r="Q57" s="622" t="s">
        <v>272</v>
      </c>
      <c r="R57" s="623" t="s">
        <v>316</v>
      </c>
      <c r="S57" s="396"/>
    </row>
    <row r="58" spans="1:24" s="355" customFormat="1" ht="21" customHeight="1">
      <c r="A58" s="626"/>
      <c r="B58" s="628"/>
      <c r="C58" s="630"/>
      <c r="D58" s="617"/>
      <c r="E58" s="617"/>
      <c r="F58" s="633"/>
      <c r="G58" s="634"/>
      <c r="H58" s="617"/>
      <c r="I58" s="617"/>
      <c r="J58" s="617"/>
      <c r="K58" s="617"/>
      <c r="L58" s="619"/>
      <c r="M58" s="619"/>
      <c r="N58" s="407" t="s">
        <v>153</v>
      </c>
      <c r="O58" s="407" t="s">
        <v>153</v>
      </c>
      <c r="P58" s="621"/>
      <c r="Q58" s="622"/>
      <c r="R58" s="624"/>
      <c r="S58" s="396"/>
    </row>
    <row r="59" spans="1:24" s="355" customFormat="1" ht="15" customHeight="1">
      <c r="A59" s="387" t="s">
        <v>404</v>
      </c>
      <c r="B59" s="400"/>
      <c r="C59" s="610"/>
      <c r="D59" s="611"/>
      <c r="E59" s="408"/>
      <c r="F59" s="612"/>
      <c r="G59" s="613"/>
      <c r="H59" s="409"/>
      <c r="I59" s="390"/>
      <c r="J59" s="614"/>
      <c r="K59" s="615"/>
      <c r="L59" s="378"/>
      <c r="M59" s="392"/>
      <c r="N59" s="392"/>
      <c r="O59" s="392"/>
      <c r="P59" s="401"/>
      <c r="Q59" s="402"/>
      <c r="R59" s="395"/>
      <c r="S59" s="396"/>
    </row>
    <row r="60" spans="1:24" s="355" customFormat="1" ht="15" customHeight="1">
      <c r="A60" s="387" t="s">
        <v>405</v>
      </c>
      <c r="B60" s="400"/>
      <c r="C60" s="610"/>
      <c r="D60" s="611"/>
      <c r="E60" s="408"/>
      <c r="F60" s="612"/>
      <c r="G60" s="613"/>
      <c r="H60" s="409"/>
      <c r="I60" s="390"/>
      <c r="J60" s="614"/>
      <c r="K60" s="615"/>
      <c r="L60" s="378"/>
      <c r="M60" s="392"/>
      <c r="N60" s="392"/>
      <c r="O60" s="392"/>
      <c r="P60" s="401"/>
      <c r="Q60" s="402"/>
      <c r="R60" s="395"/>
      <c r="S60" s="396"/>
    </row>
    <row r="61" spans="1:24" s="355" customFormat="1" ht="15" customHeight="1">
      <c r="A61" s="387" t="s">
        <v>487</v>
      </c>
      <c r="B61" s="400"/>
      <c r="C61" s="610"/>
      <c r="D61" s="611"/>
      <c r="E61" s="408"/>
      <c r="F61" s="612"/>
      <c r="G61" s="613"/>
      <c r="H61" s="409"/>
      <c r="I61" s="390"/>
      <c r="J61" s="614"/>
      <c r="K61" s="615"/>
      <c r="L61" s="378"/>
      <c r="M61" s="392"/>
      <c r="N61" s="392"/>
      <c r="O61" s="392"/>
      <c r="P61" s="401"/>
      <c r="Q61" s="402"/>
      <c r="R61" s="395"/>
      <c r="S61" s="396"/>
    </row>
    <row r="62" spans="1:24" s="355" customFormat="1" ht="15" customHeight="1">
      <c r="A62" s="387" t="s">
        <v>485</v>
      </c>
      <c r="B62" s="400"/>
      <c r="C62" s="610"/>
      <c r="D62" s="611"/>
      <c r="E62" s="408"/>
      <c r="F62" s="612"/>
      <c r="G62" s="613"/>
      <c r="H62" s="409"/>
      <c r="I62" s="390"/>
      <c r="J62" s="614"/>
      <c r="K62" s="615"/>
      <c r="L62" s="378"/>
      <c r="M62" s="392"/>
      <c r="N62" s="392"/>
      <c r="O62" s="392"/>
      <c r="P62" s="401"/>
      <c r="Q62" s="402"/>
      <c r="R62" s="395"/>
      <c r="S62" s="396"/>
    </row>
    <row r="63" spans="1:24" ht="15" customHeight="1">
      <c r="A63" s="387" t="s">
        <v>680</v>
      </c>
      <c r="B63" s="400"/>
      <c r="C63" s="610"/>
      <c r="D63" s="611"/>
      <c r="E63" s="408"/>
      <c r="F63" s="612"/>
      <c r="G63" s="613"/>
      <c r="H63" s="409"/>
      <c r="I63" s="390"/>
      <c r="J63" s="614"/>
      <c r="K63" s="615"/>
      <c r="L63" s="378"/>
      <c r="M63" s="392"/>
      <c r="N63" s="392"/>
      <c r="O63" s="392"/>
      <c r="P63" s="401"/>
      <c r="Q63" s="402"/>
      <c r="R63" s="395"/>
      <c r="S63" s="396"/>
      <c r="T63" s="396"/>
      <c r="U63" s="396"/>
      <c r="V63" s="396"/>
      <c r="W63" s="396"/>
      <c r="X63" s="396"/>
    </row>
    <row r="64" spans="1:24" ht="15" customHeight="1">
      <c r="A64" s="387" t="s">
        <v>681</v>
      </c>
      <c r="B64" s="400"/>
      <c r="C64" s="610"/>
      <c r="D64" s="611"/>
      <c r="E64" s="408"/>
      <c r="F64" s="612"/>
      <c r="G64" s="613"/>
      <c r="H64" s="409"/>
      <c r="I64" s="390"/>
      <c r="J64" s="614"/>
      <c r="K64" s="615"/>
      <c r="L64" s="378"/>
      <c r="M64" s="392"/>
      <c r="N64" s="392"/>
      <c r="O64" s="392"/>
      <c r="P64" s="401"/>
      <c r="Q64" s="402"/>
      <c r="R64" s="395"/>
      <c r="S64" s="396"/>
      <c r="T64" s="396"/>
      <c r="U64" s="396"/>
      <c r="V64" s="396"/>
      <c r="W64" s="396"/>
      <c r="X64" s="396"/>
    </row>
    <row r="65" spans="1:24" s="355" customFormat="1" ht="15" customHeight="1">
      <c r="A65" s="387" t="s">
        <v>488</v>
      </c>
      <c r="B65" s="400"/>
      <c r="C65" s="610"/>
      <c r="D65" s="611"/>
      <c r="E65" s="408"/>
      <c r="F65" s="612"/>
      <c r="G65" s="613"/>
      <c r="H65" s="409"/>
      <c r="I65" s="390"/>
      <c r="J65" s="614"/>
      <c r="K65" s="615"/>
      <c r="L65" s="378"/>
      <c r="M65" s="392"/>
      <c r="N65" s="392"/>
      <c r="O65" s="392"/>
      <c r="P65" s="401"/>
      <c r="Q65" s="402"/>
      <c r="R65" s="395"/>
      <c r="S65" s="396"/>
      <c r="T65" s="396"/>
      <c r="U65" s="396"/>
      <c r="V65" s="396"/>
      <c r="W65" s="396"/>
      <c r="X65" s="396"/>
    </row>
    <row r="66" spans="1:24" s="355" customFormat="1" ht="15" customHeight="1">
      <c r="A66" s="387" t="s">
        <v>489</v>
      </c>
      <c r="B66" s="400"/>
      <c r="C66" s="610"/>
      <c r="D66" s="611"/>
      <c r="E66" s="408"/>
      <c r="F66" s="612"/>
      <c r="G66" s="613"/>
      <c r="H66" s="409"/>
      <c r="I66" s="390"/>
      <c r="J66" s="614"/>
      <c r="K66" s="615"/>
      <c r="L66" s="378"/>
      <c r="M66" s="392"/>
      <c r="N66" s="392"/>
      <c r="O66" s="392"/>
      <c r="P66" s="401"/>
      <c r="Q66" s="402"/>
      <c r="R66" s="395"/>
      <c r="S66" s="396"/>
      <c r="T66" s="396"/>
      <c r="U66" s="396"/>
      <c r="V66" s="396"/>
      <c r="W66" s="396"/>
      <c r="X66" s="396"/>
    </row>
    <row r="67" spans="1:24" s="355" customFormat="1" ht="15" customHeight="1">
      <c r="A67" s="387" t="s">
        <v>490</v>
      </c>
      <c r="B67" s="400"/>
      <c r="C67" s="610"/>
      <c r="D67" s="611"/>
      <c r="E67" s="408"/>
      <c r="F67" s="612"/>
      <c r="G67" s="613"/>
      <c r="H67" s="409"/>
      <c r="I67" s="390"/>
      <c r="J67" s="614"/>
      <c r="K67" s="615"/>
      <c r="L67" s="378"/>
      <c r="M67" s="392"/>
      <c r="N67" s="392"/>
      <c r="O67" s="392"/>
      <c r="P67" s="401"/>
      <c r="Q67" s="402"/>
      <c r="R67" s="395"/>
      <c r="S67" s="396"/>
      <c r="T67" s="396"/>
      <c r="U67" s="396"/>
      <c r="V67" s="396"/>
      <c r="W67" s="396"/>
      <c r="X67" s="396"/>
    </row>
    <row r="68" spans="1:24" s="355" customFormat="1" ht="15" customHeight="1">
      <c r="A68" s="387" t="s">
        <v>491</v>
      </c>
      <c r="B68" s="400"/>
      <c r="C68" s="610"/>
      <c r="D68" s="611"/>
      <c r="E68" s="408"/>
      <c r="F68" s="612"/>
      <c r="G68" s="613"/>
      <c r="H68" s="409"/>
      <c r="I68" s="390"/>
      <c r="J68" s="614"/>
      <c r="K68" s="615"/>
      <c r="L68" s="378"/>
      <c r="M68" s="392"/>
      <c r="N68" s="392"/>
      <c r="O68" s="392"/>
      <c r="P68" s="401"/>
      <c r="Q68" s="402"/>
      <c r="R68" s="395"/>
      <c r="S68" s="396"/>
      <c r="T68" s="396"/>
      <c r="U68" s="396"/>
      <c r="V68" s="396"/>
      <c r="W68" s="396"/>
      <c r="X68" s="396"/>
    </row>
    <row r="69" spans="1:24" s="355" customFormat="1" ht="15" customHeight="1">
      <c r="A69" s="387" t="s">
        <v>492</v>
      </c>
      <c r="B69" s="400"/>
      <c r="C69" s="610"/>
      <c r="D69" s="611"/>
      <c r="E69" s="408"/>
      <c r="F69" s="612"/>
      <c r="G69" s="613"/>
      <c r="H69" s="409"/>
      <c r="I69" s="390"/>
      <c r="J69" s="614"/>
      <c r="K69" s="615"/>
      <c r="L69" s="378"/>
      <c r="M69" s="392"/>
      <c r="N69" s="392"/>
      <c r="O69" s="392"/>
      <c r="P69" s="401"/>
      <c r="Q69" s="402"/>
      <c r="R69" s="395"/>
      <c r="S69" s="396"/>
      <c r="T69" s="396"/>
      <c r="U69" s="396"/>
      <c r="V69" s="396"/>
      <c r="W69" s="396"/>
      <c r="X69" s="396"/>
    </row>
    <row r="70" spans="1:24" s="355" customFormat="1" ht="15" customHeight="1">
      <c r="A70" s="387" t="s">
        <v>493</v>
      </c>
      <c r="B70" s="400"/>
      <c r="C70" s="610"/>
      <c r="D70" s="611"/>
      <c r="E70" s="408"/>
      <c r="F70" s="612"/>
      <c r="G70" s="613"/>
      <c r="H70" s="409"/>
      <c r="I70" s="390"/>
      <c r="J70" s="614"/>
      <c r="K70" s="615"/>
      <c r="L70" s="378"/>
      <c r="M70" s="392"/>
      <c r="N70" s="392"/>
      <c r="O70" s="392"/>
      <c r="P70" s="401"/>
      <c r="Q70" s="402"/>
      <c r="R70" s="395"/>
      <c r="S70" s="396"/>
      <c r="T70" s="396"/>
      <c r="U70" s="396"/>
      <c r="V70" s="396"/>
      <c r="W70" s="396"/>
      <c r="X70" s="396"/>
    </row>
    <row r="71" spans="1:24" s="355" customFormat="1" ht="15" customHeight="1">
      <c r="A71" s="387" t="s">
        <v>682</v>
      </c>
      <c r="B71" s="400"/>
      <c r="C71" s="610"/>
      <c r="D71" s="611"/>
      <c r="E71" s="408"/>
      <c r="F71" s="612"/>
      <c r="G71" s="613"/>
      <c r="H71" s="409"/>
      <c r="I71" s="390"/>
      <c r="J71" s="614"/>
      <c r="K71" s="615"/>
      <c r="L71" s="378"/>
      <c r="M71" s="392"/>
      <c r="N71" s="392"/>
      <c r="O71" s="392"/>
      <c r="P71" s="401"/>
      <c r="Q71" s="402"/>
      <c r="R71" s="395"/>
      <c r="S71" s="396"/>
      <c r="T71" s="396"/>
      <c r="U71" s="396"/>
      <c r="V71" s="396"/>
      <c r="W71" s="396"/>
      <c r="X71" s="396"/>
    </row>
    <row r="72" spans="1:24" s="355" customFormat="1" ht="15" customHeight="1">
      <c r="A72" s="387" t="s">
        <v>683</v>
      </c>
      <c r="B72" s="400"/>
      <c r="C72" s="610"/>
      <c r="D72" s="611"/>
      <c r="E72" s="408"/>
      <c r="F72" s="612"/>
      <c r="G72" s="613"/>
      <c r="H72" s="409"/>
      <c r="I72" s="390"/>
      <c r="J72" s="614"/>
      <c r="K72" s="615"/>
      <c r="L72" s="378"/>
      <c r="M72" s="392"/>
      <c r="N72" s="392"/>
      <c r="O72" s="392"/>
      <c r="P72" s="401"/>
      <c r="Q72" s="402"/>
      <c r="R72" s="395"/>
      <c r="S72" s="396"/>
      <c r="T72" s="396"/>
      <c r="U72" s="396"/>
      <c r="V72" s="396"/>
      <c r="W72" s="396"/>
      <c r="X72" s="396"/>
    </row>
    <row r="73" spans="1:24" s="355" customFormat="1" ht="15" customHeight="1">
      <c r="A73" s="387" t="s">
        <v>684</v>
      </c>
      <c r="B73" s="400"/>
      <c r="C73" s="610"/>
      <c r="D73" s="611"/>
      <c r="E73" s="408"/>
      <c r="F73" s="612"/>
      <c r="G73" s="613"/>
      <c r="H73" s="409"/>
      <c r="I73" s="390"/>
      <c r="J73" s="614"/>
      <c r="K73" s="615"/>
      <c r="L73" s="378"/>
      <c r="M73" s="392"/>
      <c r="N73" s="392"/>
      <c r="O73" s="392"/>
      <c r="P73" s="401"/>
      <c r="Q73" s="402"/>
      <c r="R73" s="395"/>
      <c r="S73" s="396"/>
      <c r="T73" s="396"/>
      <c r="U73" s="396"/>
      <c r="V73" s="396"/>
      <c r="W73" s="396"/>
      <c r="X73" s="396"/>
    </row>
    <row r="74" spans="1:24" s="355" customFormat="1" ht="15" customHeight="1">
      <c r="A74" s="387" t="s">
        <v>685</v>
      </c>
      <c r="B74" s="400"/>
      <c r="C74" s="610"/>
      <c r="D74" s="611"/>
      <c r="E74" s="408"/>
      <c r="F74" s="612"/>
      <c r="G74" s="613"/>
      <c r="H74" s="409"/>
      <c r="I74" s="390"/>
      <c r="J74" s="614"/>
      <c r="K74" s="615"/>
      <c r="L74" s="378"/>
      <c r="M74" s="392"/>
      <c r="N74" s="392"/>
      <c r="O74" s="392"/>
      <c r="P74" s="401"/>
      <c r="Q74" s="402"/>
      <c r="R74" s="395"/>
      <c r="S74" s="396"/>
      <c r="T74" s="396"/>
      <c r="U74" s="396"/>
      <c r="V74" s="396"/>
      <c r="W74" s="396"/>
      <c r="X74" s="396"/>
    </row>
    <row r="75" spans="1:24" s="355" customFormat="1" ht="15" customHeight="1">
      <c r="A75" s="387" t="s">
        <v>686</v>
      </c>
      <c r="B75" s="400"/>
      <c r="C75" s="610"/>
      <c r="D75" s="611"/>
      <c r="E75" s="408"/>
      <c r="F75" s="612"/>
      <c r="G75" s="613"/>
      <c r="H75" s="409"/>
      <c r="I75" s="390"/>
      <c r="J75" s="614"/>
      <c r="K75" s="615"/>
      <c r="L75" s="378"/>
      <c r="M75" s="392"/>
      <c r="N75" s="392"/>
      <c r="O75" s="392"/>
      <c r="P75" s="401"/>
      <c r="Q75" s="402"/>
      <c r="R75" s="395"/>
      <c r="S75" s="396"/>
      <c r="T75" s="396"/>
      <c r="U75" s="396"/>
      <c r="V75" s="396"/>
      <c r="W75" s="396"/>
      <c r="X75" s="396"/>
    </row>
    <row r="76" spans="1:24" s="355" customFormat="1" ht="15" customHeight="1">
      <c r="A76" s="387" t="s">
        <v>687</v>
      </c>
      <c r="B76" s="400"/>
      <c r="C76" s="610"/>
      <c r="D76" s="611"/>
      <c r="E76" s="408"/>
      <c r="F76" s="612"/>
      <c r="G76" s="613"/>
      <c r="H76" s="409"/>
      <c r="I76" s="390"/>
      <c r="J76" s="614"/>
      <c r="K76" s="615"/>
      <c r="L76" s="378"/>
      <c r="M76" s="392"/>
      <c r="N76" s="392"/>
      <c r="O76" s="392"/>
      <c r="P76" s="401"/>
      <c r="Q76" s="402"/>
      <c r="R76" s="395"/>
      <c r="S76" s="396"/>
      <c r="T76" s="396"/>
      <c r="U76" s="396"/>
      <c r="V76" s="396"/>
      <c r="W76" s="396"/>
      <c r="X76" s="396"/>
    </row>
    <row r="77" spans="1:24" s="355" customFormat="1" ht="15" customHeight="1">
      <c r="A77" s="387" t="s">
        <v>688</v>
      </c>
      <c r="B77" s="400"/>
      <c r="C77" s="610"/>
      <c r="D77" s="611"/>
      <c r="E77" s="408"/>
      <c r="F77" s="612"/>
      <c r="G77" s="613"/>
      <c r="H77" s="409"/>
      <c r="I77" s="390"/>
      <c r="J77" s="614"/>
      <c r="K77" s="615"/>
      <c r="L77" s="378"/>
      <c r="M77" s="392"/>
      <c r="N77" s="392"/>
      <c r="O77" s="392"/>
      <c r="P77" s="401"/>
      <c r="Q77" s="402"/>
      <c r="R77" s="395"/>
      <c r="S77" s="396"/>
      <c r="T77" s="396"/>
      <c r="U77" s="396"/>
      <c r="V77" s="396"/>
      <c r="W77" s="396"/>
      <c r="X77" s="396"/>
    </row>
    <row r="78" spans="1:24" s="355" customFormat="1" ht="15" customHeight="1">
      <c r="A78" s="387" t="s">
        <v>689</v>
      </c>
      <c r="B78" s="400"/>
      <c r="C78" s="610"/>
      <c r="D78" s="611"/>
      <c r="E78" s="408"/>
      <c r="F78" s="612"/>
      <c r="G78" s="613"/>
      <c r="H78" s="409"/>
      <c r="I78" s="390"/>
      <c r="J78" s="614"/>
      <c r="K78" s="615"/>
      <c r="L78" s="378"/>
      <c r="M78" s="392"/>
      <c r="N78" s="392"/>
      <c r="O78" s="392"/>
      <c r="P78" s="401"/>
      <c r="Q78" s="402"/>
      <c r="R78" s="395"/>
      <c r="S78" s="396"/>
      <c r="T78" s="396"/>
      <c r="U78" s="396"/>
      <c r="V78" s="396"/>
      <c r="W78" s="396"/>
      <c r="X78" s="396"/>
    </row>
    <row r="79" spans="1:24" s="355" customFormat="1" ht="15" customHeight="1">
      <c r="A79" s="387" t="s">
        <v>690</v>
      </c>
      <c r="B79" s="400"/>
      <c r="C79" s="610"/>
      <c r="D79" s="611"/>
      <c r="E79" s="408"/>
      <c r="F79" s="612"/>
      <c r="G79" s="613"/>
      <c r="H79" s="409"/>
      <c r="I79" s="390"/>
      <c r="J79" s="614"/>
      <c r="K79" s="615"/>
      <c r="L79" s="378"/>
      <c r="M79" s="392"/>
      <c r="N79" s="392"/>
      <c r="O79" s="392"/>
      <c r="P79" s="401"/>
      <c r="Q79" s="402"/>
      <c r="R79" s="395"/>
      <c r="S79" s="396"/>
      <c r="T79" s="396"/>
      <c r="U79" s="396"/>
      <c r="V79" s="396"/>
      <c r="W79" s="396"/>
      <c r="X79" s="396"/>
    </row>
    <row r="80" spans="1:24" s="355" customFormat="1" ht="15" customHeight="1">
      <c r="A80" s="387" t="s">
        <v>691</v>
      </c>
      <c r="B80" s="400"/>
      <c r="C80" s="610"/>
      <c r="D80" s="611"/>
      <c r="E80" s="408"/>
      <c r="F80" s="612"/>
      <c r="G80" s="613"/>
      <c r="H80" s="409"/>
      <c r="I80" s="390"/>
      <c r="J80" s="614"/>
      <c r="K80" s="615"/>
      <c r="L80" s="378"/>
      <c r="M80" s="392"/>
      <c r="N80" s="392"/>
      <c r="O80" s="392"/>
      <c r="P80" s="401"/>
      <c r="Q80" s="402"/>
      <c r="R80" s="395"/>
      <c r="S80" s="396"/>
      <c r="T80" s="396"/>
      <c r="U80" s="396"/>
      <c r="V80" s="396"/>
      <c r="W80" s="396"/>
      <c r="X80" s="396"/>
    </row>
    <row r="81" spans="1:24" s="355" customFormat="1" ht="15" customHeight="1">
      <c r="A81" s="387" t="s">
        <v>692</v>
      </c>
      <c r="B81" s="400"/>
      <c r="C81" s="610"/>
      <c r="D81" s="611"/>
      <c r="E81" s="408"/>
      <c r="F81" s="612"/>
      <c r="G81" s="613"/>
      <c r="H81" s="409"/>
      <c r="I81" s="390"/>
      <c r="J81" s="614"/>
      <c r="K81" s="615"/>
      <c r="L81" s="378"/>
      <c r="M81" s="392"/>
      <c r="N81" s="392"/>
      <c r="O81" s="392"/>
      <c r="P81" s="401"/>
      <c r="Q81" s="402"/>
      <c r="R81" s="395"/>
      <c r="S81" s="396"/>
      <c r="T81" s="396"/>
      <c r="U81" s="396"/>
      <c r="V81" s="396"/>
      <c r="W81" s="396"/>
      <c r="X81" s="396"/>
    </row>
    <row r="82" spans="1:24" s="355" customFormat="1" ht="15" customHeight="1">
      <c r="A82" s="387" t="s">
        <v>693</v>
      </c>
      <c r="B82" s="400"/>
      <c r="C82" s="610"/>
      <c r="D82" s="611"/>
      <c r="E82" s="408"/>
      <c r="F82" s="612"/>
      <c r="G82" s="613"/>
      <c r="H82" s="409"/>
      <c r="I82" s="390"/>
      <c r="J82" s="614"/>
      <c r="K82" s="615"/>
      <c r="L82" s="378"/>
      <c r="M82" s="392"/>
      <c r="N82" s="392"/>
      <c r="O82" s="392"/>
      <c r="P82" s="401"/>
      <c r="Q82" s="402"/>
      <c r="R82" s="395"/>
      <c r="S82" s="396"/>
      <c r="T82" s="396"/>
      <c r="U82" s="396"/>
      <c r="V82" s="396"/>
      <c r="W82" s="396"/>
      <c r="X82" s="396"/>
    </row>
    <row r="83" spans="1:24" s="355" customFormat="1" ht="15" customHeight="1">
      <c r="A83" s="387" t="s">
        <v>694</v>
      </c>
      <c r="B83" s="400"/>
      <c r="C83" s="610"/>
      <c r="D83" s="611"/>
      <c r="E83" s="408"/>
      <c r="F83" s="612"/>
      <c r="G83" s="613"/>
      <c r="H83" s="409"/>
      <c r="I83" s="390"/>
      <c r="J83" s="614"/>
      <c r="K83" s="615"/>
      <c r="L83" s="378"/>
      <c r="M83" s="392"/>
      <c r="N83" s="392"/>
      <c r="O83" s="392"/>
      <c r="P83" s="401"/>
      <c r="Q83" s="402"/>
      <c r="R83" s="395"/>
      <c r="S83" s="396"/>
      <c r="T83" s="396"/>
      <c r="U83" s="396"/>
      <c r="V83" s="396"/>
      <c r="W83" s="396"/>
      <c r="X83" s="396"/>
    </row>
    <row r="84" spans="1:24" s="355" customFormat="1" ht="15" customHeight="1">
      <c r="A84" s="387" t="s">
        <v>695</v>
      </c>
      <c r="B84" s="400"/>
      <c r="C84" s="610"/>
      <c r="D84" s="611"/>
      <c r="E84" s="408"/>
      <c r="F84" s="612"/>
      <c r="G84" s="613"/>
      <c r="H84" s="409"/>
      <c r="I84" s="390"/>
      <c r="J84" s="614"/>
      <c r="K84" s="615"/>
      <c r="L84" s="378"/>
      <c r="M84" s="392"/>
      <c r="N84" s="392"/>
      <c r="O84" s="392"/>
      <c r="P84" s="401"/>
      <c r="Q84" s="402"/>
      <c r="R84" s="395"/>
      <c r="S84" s="396"/>
      <c r="T84" s="396"/>
      <c r="U84" s="396"/>
      <c r="V84" s="396"/>
      <c r="W84" s="396"/>
      <c r="X84" s="396"/>
    </row>
    <row r="85" spans="1:24" s="355" customFormat="1" ht="15" customHeight="1">
      <c r="A85" s="387" t="s">
        <v>696</v>
      </c>
      <c r="B85" s="400"/>
      <c r="C85" s="610"/>
      <c r="D85" s="611"/>
      <c r="E85" s="408"/>
      <c r="F85" s="612"/>
      <c r="G85" s="613"/>
      <c r="H85" s="409"/>
      <c r="I85" s="390"/>
      <c r="J85" s="614"/>
      <c r="K85" s="615"/>
      <c r="L85" s="378"/>
      <c r="M85" s="392"/>
      <c r="N85" s="392"/>
      <c r="O85" s="392"/>
      <c r="P85" s="401"/>
      <c r="Q85" s="402"/>
      <c r="R85" s="395"/>
      <c r="S85" s="396"/>
      <c r="T85" s="396"/>
      <c r="U85" s="396"/>
      <c r="V85" s="396"/>
      <c r="W85" s="396"/>
      <c r="X85" s="396"/>
    </row>
    <row r="86" spans="1:24" s="355" customFormat="1" ht="15" customHeight="1">
      <c r="A86" s="387" t="s">
        <v>697</v>
      </c>
      <c r="B86" s="400"/>
      <c r="C86" s="610"/>
      <c r="D86" s="611"/>
      <c r="E86" s="408"/>
      <c r="F86" s="612"/>
      <c r="G86" s="613"/>
      <c r="H86" s="409"/>
      <c r="I86" s="390"/>
      <c r="J86" s="614"/>
      <c r="K86" s="615"/>
      <c r="L86" s="378"/>
      <c r="M86" s="392"/>
      <c r="N86" s="392"/>
      <c r="O86" s="392"/>
      <c r="P86" s="401"/>
      <c r="Q86" s="402"/>
      <c r="R86" s="395"/>
      <c r="S86" s="396"/>
      <c r="T86" s="396"/>
      <c r="U86" s="396"/>
      <c r="V86" s="396"/>
      <c r="W86" s="396"/>
      <c r="X86" s="396"/>
    </row>
    <row r="87" spans="1:24" s="355" customFormat="1" ht="15" customHeight="1">
      <c r="A87" s="387" t="s">
        <v>698</v>
      </c>
      <c r="B87" s="400"/>
      <c r="C87" s="610"/>
      <c r="D87" s="611"/>
      <c r="E87" s="408"/>
      <c r="F87" s="612"/>
      <c r="G87" s="613"/>
      <c r="H87" s="409"/>
      <c r="I87" s="390"/>
      <c r="J87" s="614"/>
      <c r="K87" s="615"/>
      <c r="L87" s="378"/>
      <c r="M87" s="392"/>
      <c r="N87" s="392"/>
      <c r="O87" s="392"/>
      <c r="P87" s="401"/>
      <c r="Q87" s="402"/>
      <c r="R87" s="395"/>
      <c r="S87" s="396"/>
      <c r="T87" s="396"/>
      <c r="U87" s="396"/>
      <c r="V87" s="396"/>
      <c r="W87" s="396"/>
      <c r="X87" s="396"/>
    </row>
    <row r="88" spans="1:24" s="355" customFormat="1" ht="15" customHeight="1">
      <c r="A88" s="387" t="s">
        <v>699</v>
      </c>
      <c r="B88" s="400"/>
      <c r="C88" s="610"/>
      <c r="D88" s="611"/>
      <c r="E88" s="408"/>
      <c r="F88" s="612"/>
      <c r="G88" s="613"/>
      <c r="H88" s="409"/>
      <c r="I88" s="390"/>
      <c r="J88" s="614"/>
      <c r="K88" s="615"/>
      <c r="L88" s="378"/>
      <c r="M88" s="392"/>
      <c r="N88" s="392"/>
      <c r="O88" s="392"/>
      <c r="P88" s="401"/>
      <c r="Q88" s="402"/>
      <c r="R88" s="395"/>
      <c r="S88" s="396"/>
      <c r="T88" s="396"/>
      <c r="U88" s="396"/>
      <c r="V88" s="396"/>
      <c r="W88" s="396"/>
      <c r="X88" s="396"/>
    </row>
    <row r="89" spans="1:24" s="355" customFormat="1" ht="15" customHeight="1">
      <c r="A89" s="387" t="s">
        <v>700</v>
      </c>
      <c r="B89" s="400"/>
      <c r="C89" s="610"/>
      <c r="D89" s="611"/>
      <c r="E89" s="408"/>
      <c r="F89" s="612"/>
      <c r="G89" s="613"/>
      <c r="H89" s="409"/>
      <c r="I89" s="390"/>
      <c r="J89" s="614"/>
      <c r="K89" s="615"/>
      <c r="L89" s="378"/>
      <c r="M89" s="392"/>
      <c r="N89" s="392"/>
      <c r="O89" s="392"/>
      <c r="P89" s="401"/>
      <c r="Q89" s="402"/>
      <c r="R89" s="395"/>
      <c r="S89" s="396"/>
      <c r="T89" s="396"/>
      <c r="U89" s="396"/>
      <c r="V89" s="396"/>
      <c r="W89" s="396"/>
      <c r="X89" s="396"/>
    </row>
    <row r="90" spans="1:24" s="355" customFormat="1" ht="15" customHeight="1">
      <c r="A90" s="387" t="s">
        <v>701</v>
      </c>
      <c r="B90" s="400"/>
      <c r="C90" s="610"/>
      <c r="D90" s="611"/>
      <c r="E90" s="408"/>
      <c r="F90" s="612"/>
      <c r="G90" s="613"/>
      <c r="H90" s="409"/>
      <c r="I90" s="390"/>
      <c r="J90" s="614"/>
      <c r="K90" s="615"/>
      <c r="L90" s="378"/>
      <c r="M90" s="392"/>
      <c r="N90" s="392"/>
      <c r="O90" s="392"/>
      <c r="P90" s="401"/>
      <c r="Q90" s="402"/>
      <c r="R90" s="395"/>
      <c r="S90" s="396"/>
      <c r="T90" s="396"/>
      <c r="U90" s="396"/>
      <c r="V90" s="396"/>
      <c r="W90" s="396"/>
      <c r="X90" s="396"/>
    </row>
    <row r="91" spans="1:24" s="355" customFormat="1" ht="15" customHeight="1">
      <c r="A91" s="387" t="s">
        <v>702</v>
      </c>
      <c r="B91" s="400"/>
      <c r="C91" s="610"/>
      <c r="D91" s="611"/>
      <c r="E91" s="408"/>
      <c r="F91" s="612"/>
      <c r="G91" s="613"/>
      <c r="H91" s="409"/>
      <c r="I91" s="390"/>
      <c r="J91" s="614"/>
      <c r="K91" s="615"/>
      <c r="L91" s="378"/>
      <c r="M91" s="392"/>
      <c r="N91" s="392"/>
      <c r="O91" s="392"/>
      <c r="P91" s="401"/>
      <c r="Q91" s="402"/>
      <c r="R91" s="395"/>
      <c r="S91" s="396"/>
      <c r="T91" s="396"/>
      <c r="U91" s="396"/>
      <c r="V91" s="396"/>
      <c r="W91" s="396"/>
      <c r="X91" s="396"/>
    </row>
    <row r="92" spans="1:24" s="355" customFormat="1" ht="15" customHeight="1">
      <c r="A92" s="387" t="s">
        <v>703</v>
      </c>
      <c r="B92" s="400"/>
      <c r="C92" s="610"/>
      <c r="D92" s="611"/>
      <c r="E92" s="408"/>
      <c r="F92" s="612"/>
      <c r="G92" s="613"/>
      <c r="H92" s="409"/>
      <c r="I92" s="390"/>
      <c r="J92" s="614"/>
      <c r="K92" s="615"/>
      <c r="L92" s="378"/>
      <c r="M92" s="392"/>
      <c r="N92" s="392"/>
      <c r="O92" s="392"/>
      <c r="P92" s="401"/>
      <c r="Q92" s="402"/>
      <c r="R92" s="395"/>
      <c r="S92" s="396"/>
      <c r="T92" s="396"/>
      <c r="U92" s="396"/>
      <c r="V92" s="396"/>
      <c r="W92" s="396"/>
      <c r="X92" s="396"/>
    </row>
    <row r="93" spans="1:24" s="355" customFormat="1" ht="15" customHeight="1">
      <c r="A93" s="387" t="s">
        <v>704</v>
      </c>
      <c r="B93" s="400"/>
      <c r="C93" s="610"/>
      <c r="D93" s="611"/>
      <c r="E93" s="408"/>
      <c r="F93" s="612"/>
      <c r="G93" s="613"/>
      <c r="H93" s="409"/>
      <c r="I93" s="390"/>
      <c r="J93" s="614"/>
      <c r="K93" s="615"/>
      <c r="L93" s="378"/>
      <c r="M93" s="392"/>
      <c r="N93" s="392"/>
      <c r="O93" s="392"/>
      <c r="P93" s="401"/>
      <c r="Q93" s="402"/>
      <c r="R93" s="395"/>
      <c r="S93" s="396"/>
      <c r="T93" s="396"/>
      <c r="U93" s="396"/>
      <c r="V93" s="396"/>
      <c r="W93" s="396"/>
      <c r="X93" s="396"/>
    </row>
    <row r="94" spans="1:24" s="355" customFormat="1" ht="15" customHeight="1">
      <c r="A94" s="387" t="s">
        <v>705</v>
      </c>
      <c r="B94" s="400"/>
      <c r="C94" s="610"/>
      <c r="D94" s="611"/>
      <c r="E94" s="408"/>
      <c r="F94" s="612"/>
      <c r="G94" s="613"/>
      <c r="H94" s="409"/>
      <c r="I94" s="390"/>
      <c r="J94" s="614"/>
      <c r="K94" s="615"/>
      <c r="L94" s="378"/>
      <c r="M94" s="392"/>
      <c r="N94" s="392"/>
      <c r="O94" s="392"/>
      <c r="P94" s="401"/>
      <c r="Q94" s="402"/>
      <c r="R94" s="395"/>
      <c r="S94" s="396"/>
      <c r="T94" s="396"/>
      <c r="U94" s="396"/>
      <c r="V94" s="396"/>
      <c r="W94" s="396"/>
      <c r="X94" s="396"/>
    </row>
    <row r="95" spans="1:24" s="355" customFormat="1" ht="15" customHeight="1">
      <c r="A95" s="387" t="s">
        <v>706</v>
      </c>
      <c r="B95" s="400"/>
      <c r="C95" s="610"/>
      <c r="D95" s="611"/>
      <c r="E95" s="408"/>
      <c r="F95" s="612"/>
      <c r="G95" s="613"/>
      <c r="H95" s="409"/>
      <c r="I95" s="390"/>
      <c r="J95" s="614"/>
      <c r="K95" s="615"/>
      <c r="L95" s="378"/>
      <c r="M95" s="392"/>
      <c r="N95" s="392"/>
      <c r="O95" s="392"/>
      <c r="P95" s="401"/>
      <c r="Q95" s="402"/>
      <c r="R95" s="395"/>
      <c r="S95" s="396"/>
      <c r="T95" s="396"/>
      <c r="U95" s="396"/>
      <c r="V95" s="396"/>
      <c r="W95" s="396"/>
      <c r="X95" s="396"/>
    </row>
    <row r="96" spans="1:24" s="355" customFormat="1" ht="15" customHeight="1">
      <c r="A96" s="387" t="s">
        <v>707</v>
      </c>
      <c r="B96" s="400"/>
      <c r="C96" s="610"/>
      <c r="D96" s="611"/>
      <c r="E96" s="408"/>
      <c r="F96" s="612"/>
      <c r="G96" s="613"/>
      <c r="H96" s="409"/>
      <c r="I96" s="390"/>
      <c r="J96" s="614"/>
      <c r="K96" s="615"/>
      <c r="L96" s="378"/>
      <c r="M96" s="392"/>
      <c r="N96" s="392"/>
      <c r="O96" s="392"/>
      <c r="P96" s="401"/>
      <c r="Q96" s="402"/>
      <c r="R96" s="395"/>
      <c r="S96" s="396"/>
      <c r="T96" s="396"/>
      <c r="U96" s="396"/>
      <c r="V96" s="396"/>
      <c r="W96" s="396"/>
      <c r="X96" s="396"/>
    </row>
    <row r="97" spans="1:24" s="355" customFormat="1" ht="15" customHeight="1">
      <c r="A97" s="387" t="s">
        <v>708</v>
      </c>
      <c r="B97" s="400"/>
      <c r="C97" s="610"/>
      <c r="D97" s="611"/>
      <c r="E97" s="408"/>
      <c r="F97" s="612"/>
      <c r="G97" s="613"/>
      <c r="H97" s="409"/>
      <c r="I97" s="390"/>
      <c r="J97" s="614"/>
      <c r="K97" s="615"/>
      <c r="L97" s="378"/>
      <c r="M97" s="392"/>
      <c r="N97" s="392"/>
      <c r="O97" s="392"/>
      <c r="P97" s="401"/>
      <c r="Q97" s="402"/>
      <c r="R97" s="395"/>
      <c r="S97" s="396"/>
      <c r="T97" s="396"/>
      <c r="U97" s="396"/>
      <c r="V97" s="396"/>
      <c r="W97" s="396"/>
      <c r="X97" s="396"/>
    </row>
    <row r="98" spans="1:24" s="355" customFormat="1" ht="15" customHeight="1">
      <c r="A98" s="387" t="s">
        <v>709</v>
      </c>
      <c r="B98" s="400"/>
      <c r="C98" s="610"/>
      <c r="D98" s="611"/>
      <c r="E98" s="408"/>
      <c r="F98" s="612"/>
      <c r="G98" s="613"/>
      <c r="H98" s="409"/>
      <c r="I98" s="390"/>
      <c r="J98" s="614"/>
      <c r="K98" s="615"/>
      <c r="L98" s="378"/>
      <c r="M98" s="392"/>
      <c r="N98" s="392"/>
      <c r="O98" s="392"/>
      <c r="P98" s="401"/>
      <c r="Q98" s="402"/>
      <c r="R98" s="395"/>
      <c r="S98" s="396"/>
      <c r="T98" s="396"/>
      <c r="U98" s="396"/>
      <c r="V98" s="396"/>
      <c r="W98" s="396"/>
      <c r="X98" s="396"/>
    </row>
    <row r="99" spans="1:24" s="355" customFormat="1" ht="15" customHeight="1">
      <c r="A99" s="387" t="s">
        <v>710</v>
      </c>
      <c r="B99" s="400"/>
      <c r="C99" s="610"/>
      <c r="D99" s="611"/>
      <c r="E99" s="408"/>
      <c r="F99" s="612"/>
      <c r="G99" s="613"/>
      <c r="H99" s="409"/>
      <c r="I99" s="390"/>
      <c r="J99" s="614"/>
      <c r="K99" s="615"/>
      <c r="L99" s="378"/>
      <c r="M99" s="392"/>
      <c r="N99" s="392"/>
      <c r="O99" s="392"/>
      <c r="P99" s="401"/>
      <c r="Q99" s="402"/>
      <c r="R99" s="395"/>
      <c r="S99" s="396"/>
      <c r="T99" s="396"/>
      <c r="U99" s="396"/>
      <c r="V99" s="396"/>
      <c r="W99" s="396"/>
      <c r="X99" s="396"/>
    </row>
    <row r="100" spans="1:24" s="355" customFormat="1" ht="15" customHeight="1">
      <c r="A100" s="387" t="s">
        <v>711</v>
      </c>
      <c r="B100" s="400"/>
      <c r="C100" s="610"/>
      <c r="D100" s="611"/>
      <c r="E100" s="408"/>
      <c r="F100" s="612"/>
      <c r="G100" s="613"/>
      <c r="H100" s="409"/>
      <c r="I100" s="390"/>
      <c r="J100" s="614"/>
      <c r="K100" s="615"/>
      <c r="L100" s="378"/>
      <c r="M100" s="392"/>
      <c r="N100" s="392"/>
      <c r="O100" s="392"/>
      <c r="P100" s="401"/>
      <c r="Q100" s="402"/>
      <c r="R100" s="395"/>
      <c r="S100" s="396"/>
      <c r="T100" s="396"/>
      <c r="U100" s="396"/>
      <c r="V100" s="396"/>
      <c r="W100" s="396"/>
      <c r="X100" s="396"/>
    </row>
    <row r="101" spans="1:24" s="355" customFormat="1" ht="15" customHeight="1">
      <c r="A101" s="387" t="s">
        <v>712</v>
      </c>
      <c r="B101" s="400"/>
      <c r="C101" s="610"/>
      <c r="D101" s="611"/>
      <c r="E101" s="408"/>
      <c r="F101" s="612"/>
      <c r="G101" s="613"/>
      <c r="H101" s="409"/>
      <c r="I101" s="390"/>
      <c r="J101" s="614"/>
      <c r="K101" s="615"/>
      <c r="L101" s="378"/>
      <c r="M101" s="392"/>
      <c r="N101" s="392"/>
      <c r="O101" s="392"/>
      <c r="P101" s="401"/>
      <c r="Q101" s="402"/>
      <c r="R101" s="395"/>
      <c r="S101" s="396"/>
      <c r="T101" s="396"/>
      <c r="U101" s="396"/>
      <c r="V101" s="396"/>
      <c r="W101" s="396"/>
      <c r="X101" s="396"/>
    </row>
    <row r="102" spans="1:24" s="355" customFormat="1" ht="15" customHeight="1">
      <c r="A102" s="387" t="s">
        <v>713</v>
      </c>
      <c r="B102" s="400"/>
      <c r="C102" s="610"/>
      <c r="D102" s="611"/>
      <c r="E102" s="408"/>
      <c r="F102" s="612"/>
      <c r="G102" s="613"/>
      <c r="H102" s="409"/>
      <c r="I102" s="390"/>
      <c r="J102" s="614"/>
      <c r="K102" s="615"/>
      <c r="L102" s="378"/>
      <c r="M102" s="392"/>
      <c r="N102" s="392"/>
      <c r="O102" s="392"/>
      <c r="P102" s="401"/>
      <c r="Q102" s="402"/>
      <c r="R102" s="395"/>
      <c r="S102" s="396"/>
      <c r="T102" s="396"/>
      <c r="U102" s="396"/>
      <c r="V102" s="396"/>
      <c r="W102" s="396"/>
      <c r="X102" s="396"/>
    </row>
    <row r="103" spans="1:24" s="355" customFormat="1" ht="15" customHeight="1">
      <c r="A103" s="387" t="s">
        <v>714</v>
      </c>
      <c r="B103" s="400"/>
      <c r="C103" s="610"/>
      <c r="D103" s="611"/>
      <c r="E103" s="408"/>
      <c r="F103" s="612"/>
      <c r="G103" s="613"/>
      <c r="H103" s="409"/>
      <c r="I103" s="390"/>
      <c r="J103" s="614"/>
      <c r="K103" s="615"/>
      <c r="L103" s="378"/>
      <c r="M103" s="392"/>
      <c r="N103" s="392"/>
      <c r="O103" s="392"/>
      <c r="P103" s="401"/>
      <c r="Q103" s="402"/>
      <c r="R103" s="395"/>
      <c r="S103" s="396"/>
      <c r="T103" s="396"/>
      <c r="U103" s="396"/>
      <c r="V103" s="396"/>
      <c r="W103" s="396"/>
      <c r="X103" s="396"/>
    </row>
    <row r="104" spans="1:24" s="355" customFormat="1" ht="15" customHeight="1">
      <c r="A104" s="387" t="s">
        <v>715</v>
      </c>
      <c r="B104" s="400"/>
      <c r="C104" s="610"/>
      <c r="D104" s="611"/>
      <c r="E104" s="408"/>
      <c r="F104" s="612"/>
      <c r="G104" s="613"/>
      <c r="H104" s="409"/>
      <c r="I104" s="390"/>
      <c r="J104" s="614"/>
      <c r="K104" s="615"/>
      <c r="L104" s="378"/>
      <c r="M104" s="392"/>
      <c r="N104" s="392"/>
      <c r="O104" s="392"/>
      <c r="P104" s="401"/>
      <c r="Q104" s="402"/>
      <c r="R104" s="395"/>
      <c r="S104" s="396"/>
      <c r="T104" s="396"/>
      <c r="U104" s="396"/>
      <c r="V104" s="396"/>
      <c r="W104" s="396"/>
      <c r="X104" s="396"/>
    </row>
    <row r="105" spans="1:24" s="355" customFormat="1" ht="15" customHeight="1">
      <c r="A105" s="387" t="s">
        <v>716</v>
      </c>
      <c r="B105" s="400"/>
      <c r="C105" s="610"/>
      <c r="D105" s="611"/>
      <c r="E105" s="408"/>
      <c r="F105" s="612"/>
      <c r="G105" s="613"/>
      <c r="H105" s="409"/>
      <c r="I105" s="390"/>
      <c r="J105" s="614"/>
      <c r="K105" s="615"/>
      <c r="L105" s="378"/>
      <c r="M105" s="392"/>
      <c r="N105" s="392"/>
      <c r="O105" s="392"/>
      <c r="P105" s="401"/>
      <c r="Q105" s="402"/>
      <c r="R105" s="395"/>
      <c r="S105" s="396"/>
      <c r="T105" s="396"/>
      <c r="U105" s="396"/>
      <c r="V105" s="396"/>
      <c r="W105" s="396"/>
      <c r="X105" s="396"/>
    </row>
    <row r="106" spans="1:24" s="355" customFormat="1" ht="15" customHeight="1">
      <c r="A106" s="387" t="s">
        <v>717</v>
      </c>
      <c r="B106" s="400"/>
      <c r="C106" s="610"/>
      <c r="D106" s="611"/>
      <c r="E106" s="408"/>
      <c r="F106" s="612"/>
      <c r="G106" s="613"/>
      <c r="H106" s="409"/>
      <c r="I106" s="390"/>
      <c r="J106" s="614"/>
      <c r="K106" s="615"/>
      <c r="L106" s="378"/>
      <c r="M106" s="392"/>
      <c r="N106" s="392"/>
      <c r="O106" s="392"/>
      <c r="P106" s="401"/>
      <c r="Q106" s="402"/>
      <c r="R106" s="395"/>
      <c r="S106" s="396"/>
      <c r="T106" s="396"/>
      <c r="U106" s="396"/>
      <c r="V106" s="396"/>
      <c r="W106" s="396"/>
      <c r="X106" s="396"/>
    </row>
    <row r="107" spans="1:24" s="355" customFormat="1" ht="15" customHeight="1">
      <c r="A107" s="387" t="s">
        <v>718</v>
      </c>
      <c r="B107" s="400"/>
      <c r="C107" s="610"/>
      <c r="D107" s="611"/>
      <c r="E107" s="408"/>
      <c r="F107" s="612"/>
      <c r="G107" s="613"/>
      <c r="H107" s="409"/>
      <c r="I107" s="390"/>
      <c r="J107" s="614"/>
      <c r="K107" s="615"/>
      <c r="L107" s="378"/>
      <c r="M107" s="392"/>
      <c r="N107" s="392"/>
      <c r="O107" s="392"/>
      <c r="P107" s="401"/>
      <c r="Q107" s="402"/>
      <c r="R107" s="395"/>
      <c r="S107" s="396"/>
      <c r="T107" s="396"/>
      <c r="U107" s="396"/>
      <c r="V107" s="396"/>
      <c r="W107" s="396"/>
      <c r="X107" s="396"/>
    </row>
    <row r="108" spans="1:24" s="355" customFormat="1" ht="15" customHeight="1">
      <c r="A108" s="387" t="s">
        <v>719</v>
      </c>
      <c r="B108" s="400"/>
      <c r="C108" s="610"/>
      <c r="D108" s="611"/>
      <c r="E108" s="408"/>
      <c r="F108" s="612"/>
      <c r="G108" s="613"/>
      <c r="H108" s="409"/>
      <c r="I108" s="390"/>
      <c r="J108" s="614"/>
      <c r="K108" s="615"/>
      <c r="L108" s="378"/>
      <c r="M108" s="392"/>
      <c r="N108" s="392"/>
      <c r="O108" s="392"/>
      <c r="P108" s="401"/>
      <c r="Q108" s="402"/>
      <c r="R108" s="395"/>
      <c r="S108" s="396"/>
      <c r="T108" s="396"/>
      <c r="U108" s="396"/>
      <c r="V108" s="396"/>
      <c r="W108" s="396"/>
      <c r="X108" s="396"/>
    </row>
    <row r="109" spans="1:24" s="355" customFormat="1" ht="15" customHeight="1">
      <c r="A109" s="387" t="s">
        <v>720</v>
      </c>
      <c r="B109" s="400"/>
      <c r="C109" s="610"/>
      <c r="D109" s="611"/>
      <c r="E109" s="408"/>
      <c r="F109" s="612"/>
      <c r="G109" s="613"/>
      <c r="H109" s="409"/>
      <c r="I109" s="390"/>
      <c r="J109" s="614"/>
      <c r="K109" s="615"/>
      <c r="L109" s="378"/>
      <c r="M109" s="392"/>
      <c r="N109" s="392"/>
      <c r="O109" s="392"/>
      <c r="P109" s="401"/>
      <c r="Q109" s="402"/>
      <c r="R109" s="395"/>
      <c r="S109" s="396"/>
      <c r="T109" s="396"/>
      <c r="U109" s="396"/>
      <c r="V109" s="396"/>
      <c r="W109" s="396"/>
      <c r="X109" s="396"/>
    </row>
    <row r="110" spans="1:24" s="355" customFormat="1" ht="15" customHeight="1">
      <c r="A110" s="387" t="s">
        <v>721</v>
      </c>
      <c r="B110" s="400"/>
      <c r="C110" s="610"/>
      <c r="D110" s="611"/>
      <c r="E110" s="408"/>
      <c r="F110" s="612"/>
      <c r="G110" s="613"/>
      <c r="H110" s="409"/>
      <c r="I110" s="390"/>
      <c r="J110" s="614"/>
      <c r="K110" s="615"/>
      <c r="L110" s="378"/>
      <c r="M110" s="392"/>
      <c r="N110" s="392"/>
      <c r="O110" s="392"/>
      <c r="P110" s="401"/>
      <c r="Q110" s="402"/>
      <c r="R110" s="395"/>
      <c r="S110" s="396"/>
      <c r="T110" s="396"/>
      <c r="U110" s="396"/>
      <c r="V110" s="396"/>
      <c r="W110" s="396"/>
      <c r="X110" s="396"/>
    </row>
    <row r="111" spans="1:24" s="355" customFormat="1" ht="15" customHeight="1">
      <c r="A111" s="387" t="s">
        <v>722</v>
      </c>
      <c r="B111" s="400"/>
      <c r="C111" s="610"/>
      <c r="D111" s="611"/>
      <c r="E111" s="408"/>
      <c r="F111" s="612"/>
      <c r="G111" s="613"/>
      <c r="H111" s="409"/>
      <c r="I111" s="390"/>
      <c r="J111" s="614"/>
      <c r="K111" s="615"/>
      <c r="L111" s="378"/>
      <c r="M111" s="392"/>
      <c r="N111" s="392"/>
      <c r="O111" s="392"/>
      <c r="P111" s="401"/>
      <c r="Q111" s="402"/>
      <c r="R111" s="395"/>
      <c r="S111" s="396"/>
      <c r="T111" s="396"/>
      <c r="U111" s="396"/>
      <c r="V111" s="396"/>
      <c r="W111" s="396"/>
      <c r="X111" s="396"/>
    </row>
    <row r="112" spans="1:24" s="355" customFormat="1" ht="15" customHeight="1">
      <c r="A112" s="387" t="s">
        <v>723</v>
      </c>
      <c r="B112" s="400"/>
      <c r="C112" s="610"/>
      <c r="D112" s="611"/>
      <c r="E112" s="408"/>
      <c r="F112" s="612"/>
      <c r="G112" s="613"/>
      <c r="H112" s="409"/>
      <c r="I112" s="390"/>
      <c r="J112" s="614"/>
      <c r="K112" s="615"/>
      <c r="L112" s="378"/>
      <c r="M112" s="392"/>
      <c r="N112" s="392"/>
      <c r="O112" s="392"/>
      <c r="P112" s="401"/>
      <c r="Q112" s="402"/>
      <c r="R112" s="395"/>
      <c r="S112" s="396"/>
      <c r="T112" s="396"/>
      <c r="U112" s="396"/>
      <c r="V112" s="396"/>
      <c r="W112" s="396"/>
      <c r="X112" s="396"/>
    </row>
    <row r="113" spans="1:24" ht="15" customHeight="1">
      <c r="A113" s="387" t="s">
        <v>724</v>
      </c>
      <c r="B113" s="400"/>
      <c r="C113" s="610"/>
      <c r="D113" s="611"/>
      <c r="E113" s="408"/>
      <c r="F113" s="612"/>
      <c r="G113" s="613"/>
      <c r="H113" s="409"/>
      <c r="I113" s="390"/>
      <c r="J113" s="614"/>
      <c r="K113" s="615"/>
      <c r="L113" s="378"/>
      <c r="M113" s="392"/>
      <c r="N113" s="392"/>
      <c r="O113" s="392"/>
      <c r="P113" s="401"/>
      <c r="Q113" s="402"/>
      <c r="R113" s="395"/>
      <c r="S113" s="396"/>
      <c r="T113" s="396"/>
      <c r="U113" s="396"/>
      <c r="V113" s="396"/>
      <c r="W113" s="396"/>
      <c r="X113" s="396"/>
    </row>
    <row r="114" spans="1:24" ht="15" customHeight="1">
      <c r="A114" s="387" t="s">
        <v>725</v>
      </c>
      <c r="B114" s="400"/>
      <c r="C114" s="610"/>
      <c r="D114" s="611"/>
      <c r="E114" s="408"/>
      <c r="F114" s="612"/>
      <c r="G114" s="613"/>
      <c r="H114" s="409"/>
      <c r="I114" s="390"/>
      <c r="J114" s="614"/>
      <c r="K114" s="615"/>
      <c r="L114" s="378"/>
      <c r="M114" s="392"/>
      <c r="N114" s="392"/>
      <c r="O114" s="392"/>
      <c r="P114" s="401"/>
      <c r="Q114" s="402"/>
      <c r="R114" s="395"/>
      <c r="S114" s="396"/>
      <c r="T114" s="396"/>
      <c r="U114" s="396"/>
      <c r="V114" s="396"/>
      <c r="W114" s="396"/>
      <c r="X114" s="396"/>
    </row>
    <row r="115" spans="1:24" ht="15" customHeight="1">
      <c r="A115" s="387" t="s">
        <v>726</v>
      </c>
      <c r="B115" s="400"/>
      <c r="C115" s="610"/>
      <c r="D115" s="611"/>
      <c r="E115" s="408"/>
      <c r="F115" s="612"/>
      <c r="G115" s="613"/>
      <c r="H115" s="409"/>
      <c r="I115" s="390"/>
      <c r="J115" s="614"/>
      <c r="K115" s="615"/>
      <c r="L115" s="378"/>
      <c r="M115" s="392"/>
      <c r="N115" s="392"/>
      <c r="O115" s="392"/>
      <c r="P115" s="401"/>
      <c r="Q115" s="402"/>
      <c r="R115" s="395"/>
      <c r="S115" s="396"/>
      <c r="T115" s="396"/>
      <c r="U115" s="396"/>
      <c r="V115" s="396"/>
      <c r="W115" s="396"/>
      <c r="X115" s="396"/>
    </row>
    <row r="116" spans="1:24" ht="15" customHeight="1">
      <c r="A116" s="387" t="s">
        <v>727</v>
      </c>
      <c r="B116" s="400"/>
      <c r="C116" s="610"/>
      <c r="D116" s="611"/>
      <c r="E116" s="408"/>
      <c r="F116" s="612"/>
      <c r="G116" s="613"/>
      <c r="H116" s="409"/>
      <c r="I116" s="390"/>
      <c r="J116" s="614"/>
      <c r="K116" s="615"/>
      <c r="L116" s="378"/>
      <c r="M116" s="392"/>
      <c r="N116" s="392"/>
      <c r="O116" s="392"/>
      <c r="P116" s="401"/>
      <c r="Q116" s="402"/>
      <c r="R116" s="395"/>
      <c r="S116" s="396"/>
      <c r="T116" s="396"/>
      <c r="U116" s="396"/>
      <c r="V116" s="396"/>
      <c r="W116" s="396"/>
      <c r="X116" s="396"/>
    </row>
    <row r="117" spans="1:24" ht="15" customHeight="1">
      <c r="A117" s="387" t="s">
        <v>728</v>
      </c>
      <c r="B117" s="400"/>
      <c r="C117" s="610"/>
      <c r="D117" s="611"/>
      <c r="E117" s="408"/>
      <c r="F117" s="612"/>
      <c r="G117" s="613"/>
      <c r="H117" s="409"/>
      <c r="I117" s="390"/>
      <c r="J117" s="614"/>
      <c r="K117" s="615"/>
      <c r="L117" s="378"/>
      <c r="M117" s="392"/>
      <c r="N117" s="392"/>
      <c r="O117" s="392"/>
      <c r="P117" s="401"/>
      <c r="Q117" s="402"/>
      <c r="R117" s="395"/>
      <c r="S117" s="396"/>
      <c r="T117" s="396"/>
      <c r="U117" s="396"/>
      <c r="V117" s="396"/>
      <c r="W117" s="396"/>
      <c r="X117" s="396"/>
    </row>
    <row r="118" spans="1:24" ht="15" customHeight="1">
      <c r="A118" s="387" t="s">
        <v>729</v>
      </c>
      <c r="B118" s="400"/>
      <c r="C118" s="610"/>
      <c r="D118" s="611"/>
      <c r="E118" s="408"/>
      <c r="F118" s="612"/>
      <c r="G118" s="613"/>
      <c r="H118" s="409"/>
      <c r="I118" s="390"/>
      <c r="J118" s="614"/>
      <c r="K118" s="615"/>
      <c r="L118" s="378"/>
      <c r="M118" s="392"/>
      <c r="N118" s="392"/>
      <c r="O118" s="392"/>
      <c r="P118" s="401"/>
      <c r="Q118" s="402"/>
      <c r="R118" s="395"/>
      <c r="S118" s="396"/>
      <c r="T118" s="396"/>
      <c r="U118" s="396"/>
      <c r="V118" s="396"/>
      <c r="W118" s="396"/>
      <c r="X118" s="396"/>
    </row>
    <row r="119" spans="1:24" ht="15" customHeight="1">
      <c r="A119" s="387" t="s">
        <v>730</v>
      </c>
      <c r="B119" s="400"/>
      <c r="C119" s="610"/>
      <c r="D119" s="611"/>
      <c r="E119" s="408"/>
      <c r="F119" s="612"/>
      <c r="G119" s="613"/>
      <c r="H119" s="409"/>
      <c r="I119" s="390"/>
      <c r="J119" s="614"/>
      <c r="K119" s="615"/>
      <c r="L119" s="378"/>
      <c r="M119" s="392"/>
      <c r="N119" s="392"/>
      <c r="O119" s="392"/>
      <c r="P119" s="401"/>
      <c r="Q119" s="402"/>
      <c r="R119" s="395"/>
      <c r="S119" s="396"/>
      <c r="T119" s="396"/>
      <c r="U119" s="396"/>
      <c r="V119" s="396"/>
      <c r="W119" s="396"/>
      <c r="X119" s="396"/>
    </row>
    <row r="120" spans="1:24" ht="15" customHeight="1">
      <c r="A120" s="387" t="s">
        <v>731</v>
      </c>
      <c r="B120" s="400"/>
      <c r="C120" s="610"/>
      <c r="D120" s="611"/>
      <c r="E120" s="408"/>
      <c r="F120" s="612"/>
      <c r="G120" s="613"/>
      <c r="H120" s="409"/>
      <c r="I120" s="390"/>
      <c r="J120" s="614"/>
      <c r="K120" s="615"/>
      <c r="L120" s="378"/>
      <c r="M120" s="392"/>
      <c r="N120" s="392"/>
      <c r="O120" s="392"/>
      <c r="P120" s="401"/>
      <c r="Q120" s="402"/>
      <c r="R120" s="395"/>
      <c r="S120" s="396"/>
      <c r="T120" s="396"/>
      <c r="U120" s="396"/>
      <c r="V120" s="396"/>
      <c r="W120" s="396"/>
      <c r="X120" s="396"/>
    </row>
    <row r="121" spans="1:24" ht="15" customHeight="1">
      <c r="A121" s="387" t="s">
        <v>732</v>
      </c>
      <c r="B121" s="400"/>
      <c r="C121" s="610"/>
      <c r="D121" s="611"/>
      <c r="E121" s="408"/>
      <c r="F121" s="612"/>
      <c r="G121" s="613"/>
      <c r="H121" s="409"/>
      <c r="I121" s="390"/>
      <c r="J121" s="614"/>
      <c r="K121" s="615"/>
      <c r="L121" s="378"/>
      <c r="M121" s="392"/>
      <c r="N121" s="392"/>
      <c r="O121" s="392"/>
      <c r="P121" s="401"/>
      <c r="Q121" s="402"/>
      <c r="R121" s="395"/>
      <c r="S121" s="396"/>
      <c r="T121" s="396"/>
      <c r="U121" s="396"/>
      <c r="V121" s="396"/>
      <c r="W121" s="396"/>
      <c r="X121" s="396"/>
    </row>
    <row r="122" spans="1:24" ht="15" customHeight="1">
      <c r="A122" s="387" t="s">
        <v>733</v>
      </c>
      <c r="B122" s="400"/>
      <c r="C122" s="610"/>
      <c r="D122" s="611"/>
      <c r="E122" s="408"/>
      <c r="F122" s="612"/>
      <c r="G122" s="613"/>
      <c r="H122" s="409"/>
      <c r="I122" s="390"/>
      <c r="J122" s="614"/>
      <c r="K122" s="615"/>
      <c r="L122" s="378"/>
      <c r="M122" s="392"/>
      <c r="N122" s="392"/>
      <c r="O122" s="392"/>
      <c r="P122" s="401"/>
      <c r="Q122" s="402"/>
      <c r="R122" s="395"/>
      <c r="S122" s="396"/>
      <c r="T122" s="396"/>
      <c r="U122" s="396"/>
      <c r="V122" s="396"/>
      <c r="W122" s="396"/>
      <c r="X122" s="396"/>
    </row>
    <row r="123" spans="1:24" ht="15" customHeight="1">
      <c r="A123" s="387" t="s">
        <v>734</v>
      </c>
      <c r="B123" s="400"/>
      <c r="C123" s="610"/>
      <c r="D123" s="611"/>
      <c r="E123" s="408"/>
      <c r="F123" s="612"/>
      <c r="G123" s="613"/>
      <c r="H123" s="409"/>
      <c r="I123" s="390"/>
      <c r="J123" s="614"/>
      <c r="K123" s="615"/>
      <c r="L123" s="378"/>
      <c r="M123" s="392"/>
      <c r="N123" s="392"/>
      <c r="O123" s="392"/>
      <c r="P123" s="401"/>
      <c r="Q123" s="402"/>
      <c r="R123" s="395"/>
      <c r="S123" s="396"/>
      <c r="T123" s="396"/>
      <c r="U123" s="396"/>
      <c r="V123" s="396"/>
      <c r="W123" s="396"/>
      <c r="X123" s="396"/>
    </row>
    <row r="124" spans="1:24" ht="15" customHeight="1">
      <c r="A124" s="387" t="s">
        <v>735</v>
      </c>
      <c r="B124" s="400"/>
      <c r="C124" s="610"/>
      <c r="D124" s="611"/>
      <c r="E124" s="408"/>
      <c r="F124" s="612"/>
      <c r="G124" s="613"/>
      <c r="H124" s="409"/>
      <c r="I124" s="390"/>
      <c r="J124" s="614"/>
      <c r="K124" s="615"/>
      <c r="L124" s="378"/>
      <c r="M124" s="392"/>
      <c r="N124" s="392"/>
      <c r="O124" s="392"/>
      <c r="P124" s="401"/>
      <c r="Q124" s="402"/>
      <c r="R124" s="395"/>
      <c r="S124" s="396"/>
      <c r="T124" s="396"/>
      <c r="U124" s="396"/>
      <c r="V124" s="396"/>
      <c r="W124" s="396"/>
      <c r="X124" s="396"/>
    </row>
    <row r="125" spans="1:24" ht="15" customHeight="1">
      <c r="A125" s="387" t="s">
        <v>736</v>
      </c>
      <c r="B125" s="400"/>
      <c r="C125" s="610"/>
      <c r="D125" s="611"/>
      <c r="E125" s="408"/>
      <c r="F125" s="612"/>
      <c r="G125" s="613"/>
      <c r="H125" s="409"/>
      <c r="I125" s="390"/>
      <c r="J125" s="614"/>
      <c r="K125" s="615"/>
      <c r="L125" s="378"/>
      <c r="M125" s="392"/>
      <c r="N125" s="392"/>
      <c r="O125" s="392"/>
      <c r="P125" s="401"/>
      <c r="Q125" s="402"/>
      <c r="R125" s="395"/>
      <c r="S125" s="396"/>
      <c r="T125" s="396"/>
      <c r="U125" s="396"/>
      <c r="V125" s="396"/>
      <c r="W125" s="396"/>
      <c r="X125" s="396"/>
    </row>
    <row r="126" spans="1:24" ht="15" customHeight="1">
      <c r="A126" s="387" t="s">
        <v>737</v>
      </c>
      <c r="B126" s="400"/>
      <c r="C126" s="610"/>
      <c r="D126" s="611"/>
      <c r="E126" s="408"/>
      <c r="F126" s="612"/>
      <c r="G126" s="613"/>
      <c r="H126" s="409"/>
      <c r="I126" s="390"/>
      <c r="J126" s="614"/>
      <c r="K126" s="615"/>
      <c r="L126" s="378"/>
      <c r="M126" s="392"/>
      <c r="N126" s="392"/>
      <c r="O126" s="392"/>
      <c r="P126" s="401"/>
      <c r="Q126" s="402"/>
      <c r="R126" s="395"/>
      <c r="S126" s="396"/>
      <c r="T126" s="396"/>
      <c r="U126" s="396"/>
      <c r="V126" s="396"/>
      <c r="W126" s="396"/>
      <c r="X126" s="396"/>
    </row>
    <row r="127" spans="1:24" ht="15" customHeight="1">
      <c r="A127" s="387" t="s">
        <v>738</v>
      </c>
      <c r="B127" s="400"/>
      <c r="C127" s="610"/>
      <c r="D127" s="611"/>
      <c r="E127" s="408"/>
      <c r="F127" s="612"/>
      <c r="G127" s="613"/>
      <c r="H127" s="409"/>
      <c r="I127" s="390"/>
      <c r="J127" s="614"/>
      <c r="K127" s="615"/>
      <c r="L127" s="378"/>
      <c r="M127" s="392"/>
      <c r="N127" s="392"/>
      <c r="O127" s="392"/>
      <c r="P127" s="401"/>
      <c r="Q127" s="402"/>
      <c r="R127" s="395"/>
      <c r="S127" s="396"/>
      <c r="T127" s="396"/>
      <c r="U127" s="396"/>
      <c r="V127" s="396"/>
      <c r="W127" s="396"/>
      <c r="X127" s="396"/>
    </row>
    <row r="128" spans="1:24" ht="13.15" customHeight="1">
      <c r="A128" s="346"/>
      <c r="B128" s="346"/>
      <c r="C128" s="346"/>
      <c r="D128" s="404"/>
      <c r="E128" s="404"/>
      <c r="F128" s="404"/>
      <c r="G128" s="404"/>
      <c r="H128" s="404"/>
      <c r="I128" s="404"/>
      <c r="J128" s="404"/>
      <c r="K128" s="404"/>
      <c r="L128" s="404"/>
      <c r="M128" s="404"/>
      <c r="N128" s="404"/>
      <c r="O128" s="404"/>
    </row>
    <row r="129" spans="1:15" ht="13.15"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Dd/3+G6ziY5PejoMZAcqCcXds/E8Zpw+XkNbfowewxvmCPfM9h52KtGcLK6FWoU//QaDgjeESXq8Zk4cqBAJ0w==" saltValue="3xMWrEBZSdQ3DThS/jtRkg==" spinCount="100000" sheet="1"/>
  <dataConsolidate/>
  <mergeCells count="382">
    <mergeCell ref="A1:P1"/>
    <mergeCell ref="A2:P2"/>
    <mergeCell ref="A3:C3"/>
    <mergeCell ref="D3:E3"/>
    <mergeCell ref="G3:J3"/>
    <mergeCell ref="A4:A5"/>
    <mergeCell ref="B4:C5"/>
    <mergeCell ref="D4:D5"/>
    <mergeCell ref="E4:F5"/>
    <mergeCell ref="G4:G5"/>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J26:K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P57:P58"/>
    <mergeCell ref="Q57:Q58"/>
    <mergeCell ref="R57:R58"/>
    <mergeCell ref="A57:A58"/>
    <mergeCell ref="B57:B58"/>
    <mergeCell ref="C57:D58"/>
    <mergeCell ref="E57:E58"/>
    <mergeCell ref="F57:G58"/>
    <mergeCell ref="H57:H58"/>
    <mergeCell ref="C59:D59"/>
    <mergeCell ref="F59:G59"/>
    <mergeCell ref="J59:K59"/>
    <mergeCell ref="C60:D60"/>
    <mergeCell ref="F60:G60"/>
    <mergeCell ref="J60:K60"/>
    <mergeCell ref="I57:K58"/>
    <mergeCell ref="L57:L58"/>
    <mergeCell ref="M57:M58"/>
    <mergeCell ref="C63:D63"/>
    <mergeCell ref="F63:G63"/>
    <mergeCell ref="J63:K63"/>
    <mergeCell ref="C64:D64"/>
    <mergeCell ref="F64:G64"/>
    <mergeCell ref="J64:K64"/>
    <mergeCell ref="C61:D61"/>
    <mergeCell ref="F61:G61"/>
    <mergeCell ref="J61:K61"/>
    <mergeCell ref="C62:D62"/>
    <mergeCell ref="F62:G62"/>
    <mergeCell ref="J62:K62"/>
    <mergeCell ref="C67:D67"/>
    <mergeCell ref="F67:G67"/>
    <mergeCell ref="J67:K67"/>
    <mergeCell ref="C68:D68"/>
    <mergeCell ref="F68:G68"/>
    <mergeCell ref="J68:K68"/>
    <mergeCell ref="C65:D65"/>
    <mergeCell ref="F65:G65"/>
    <mergeCell ref="J65:K65"/>
    <mergeCell ref="C66:D66"/>
    <mergeCell ref="F66:G66"/>
    <mergeCell ref="J66:K66"/>
    <mergeCell ref="C71:D71"/>
    <mergeCell ref="F71:G71"/>
    <mergeCell ref="J71:K71"/>
    <mergeCell ref="C72:D72"/>
    <mergeCell ref="F72:G72"/>
    <mergeCell ref="J72:K72"/>
    <mergeCell ref="C69:D69"/>
    <mergeCell ref="F69:G69"/>
    <mergeCell ref="J69:K69"/>
    <mergeCell ref="C70:D70"/>
    <mergeCell ref="F70:G70"/>
    <mergeCell ref="J70:K70"/>
    <mergeCell ref="C75:D75"/>
    <mergeCell ref="F75:G75"/>
    <mergeCell ref="J75:K75"/>
    <mergeCell ref="C76:D76"/>
    <mergeCell ref="F76:G76"/>
    <mergeCell ref="J76:K76"/>
    <mergeCell ref="C73:D73"/>
    <mergeCell ref="F73:G73"/>
    <mergeCell ref="J73:K73"/>
    <mergeCell ref="C74:D74"/>
    <mergeCell ref="F74:G74"/>
    <mergeCell ref="J74:K74"/>
    <mergeCell ref="C79:D79"/>
    <mergeCell ref="F79:G79"/>
    <mergeCell ref="J79:K79"/>
    <mergeCell ref="C80:D80"/>
    <mergeCell ref="F80:G80"/>
    <mergeCell ref="J80:K80"/>
    <mergeCell ref="C77:D77"/>
    <mergeCell ref="F77:G77"/>
    <mergeCell ref="J77:K77"/>
    <mergeCell ref="C78:D78"/>
    <mergeCell ref="F78:G78"/>
    <mergeCell ref="J78:K78"/>
    <mergeCell ref="C83:D83"/>
    <mergeCell ref="F83:G83"/>
    <mergeCell ref="J83:K83"/>
    <mergeCell ref="C84:D84"/>
    <mergeCell ref="F84:G84"/>
    <mergeCell ref="J84:K84"/>
    <mergeCell ref="C81:D81"/>
    <mergeCell ref="F81:G81"/>
    <mergeCell ref="J81:K81"/>
    <mergeCell ref="C82:D82"/>
    <mergeCell ref="F82:G82"/>
    <mergeCell ref="J82:K82"/>
    <mergeCell ref="C87:D87"/>
    <mergeCell ref="F87:G87"/>
    <mergeCell ref="J87:K87"/>
    <mergeCell ref="C88:D88"/>
    <mergeCell ref="F88:G88"/>
    <mergeCell ref="J88:K88"/>
    <mergeCell ref="C85:D85"/>
    <mergeCell ref="F85:G85"/>
    <mergeCell ref="J85:K85"/>
    <mergeCell ref="C86:D86"/>
    <mergeCell ref="F86:G86"/>
    <mergeCell ref="J86:K86"/>
    <mergeCell ref="C91:D91"/>
    <mergeCell ref="F91:G91"/>
    <mergeCell ref="J91:K91"/>
    <mergeCell ref="C92:D92"/>
    <mergeCell ref="F92:G92"/>
    <mergeCell ref="J92:K92"/>
    <mergeCell ref="C89:D89"/>
    <mergeCell ref="F89:G89"/>
    <mergeCell ref="J89:K89"/>
    <mergeCell ref="C90:D90"/>
    <mergeCell ref="F90:G90"/>
    <mergeCell ref="J90:K90"/>
    <mergeCell ref="C95:D95"/>
    <mergeCell ref="F95:G95"/>
    <mergeCell ref="J95:K95"/>
    <mergeCell ref="C96:D96"/>
    <mergeCell ref="F96:G96"/>
    <mergeCell ref="J96:K96"/>
    <mergeCell ref="C93:D93"/>
    <mergeCell ref="F93:G93"/>
    <mergeCell ref="J93:K93"/>
    <mergeCell ref="C94:D94"/>
    <mergeCell ref="F94:G94"/>
    <mergeCell ref="J94:K94"/>
    <mergeCell ref="C99:D99"/>
    <mergeCell ref="F99:G99"/>
    <mergeCell ref="J99:K99"/>
    <mergeCell ref="C100:D100"/>
    <mergeCell ref="F100:G100"/>
    <mergeCell ref="J100:K100"/>
    <mergeCell ref="C97:D97"/>
    <mergeCell ref="F97:G97"/>
    <mergeCell ref="J97:K97"/>
    <mergeCell ref="C98:D98"/>
    <mergeCell ref="F98:G98"/>
    <mergeCell ref="J98:K98"/>
    <mergeCell ref="C103:D103"/>
    <mergeCell ref="F103:G103"/>
    <mergeCell ref="J103:K103"/>
    <mergeCell ref="C104:D104"/>
    <mergeCell ref="F104:G104"/>
    <mergeCell ref="J104:K104"/>
    <mergeCell ref="C101:D101"/>
    <mergeCell ref="F101:G101"/>
    <mergeCell ref="J101:K101"/>
    <mergeCell ref="C102:D102"/>
    <mergeCell ref="F102:G102"/>
    <mergeCell ref="J102:K102"/>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23:D123"/>
    <mergeCell ref="F123:G123"/>
    <mergeCell ref="J123:K123"/>
    <mergeCell ref="C124:D124"/>
    <mergeCell ref="F124:G124"/>
    <mergeCell ref="J124:K124"/>
    <mergeCell ref="C121:D121"/>
    <mergeCell ref="F121:G121"/>
    <mergeCell ref="J121:K121"/>
    <mergeCell ref="C122:D122"/>
    <mergeCell ref="F122:G122"/>
    <mergeCell ref="J122:K122"/>
    <mergeCell ref="C127:D127"/>
    <mergeCell ref="F127:G127"/>
    <mergeCell ref="J127:K127"/>
    <mergeCell ref="C125:D125"/>
    <mergeCell ref="F125:G125"/>
    <mergeCell ref="J125:K125"/>
    <mergeCell ref="C126:D126"/>
    <mergeCell ref="F126:G126"/>
    <mergeCell ref="J126:K126"/>
  </mergeCells>
  <phoneticPr fontId="5"/>
  <conditionalFormatting sqref="A25:G33 I25:I33 A34:Q50">
    <cfRule type="expression" dxfId="55" priority="19">
      <formula>$R25=1</formula>
    </cfRule>
  </conditionalFormatting>
  <conditionalFormatting sqref="A21:Q21 A22:D24 H22:K24 M22:O24">
    <cfRule type="expression" dxfId="54" priority="21">
      <formula>$R21=1</formula>
    </cfRule>
  </conditionalFormatting>
  <conditionalFormatting sqref="A59:Q127">
    <cfRule type="expression" dxfId="53" priority="17">
      <formula>$R59=1</formula>
    </cfRule>
  </conditionalFormatting>
  <conditionalFormatting sqref="E22">
    <cfRule type="expression" dxfId="52" priority="28">
      <formula>$R21=1</formula>
    </cfRule>
  </conditionalFormatting>
  <conditionalFormatting sqref="E22:G24 P22:Q24">
    <cfRule type="expression" dxfId="51" priority="25">
      <formula>$R22=1</formula>
    </cfRule>
  </conditionalFormatting>
  <conditionalFormatting sqref="H25:H33">
    <cfRule type="expression" dxfId="50" priority="2">
      <formula>$R25=1</formula>
    </cfRule>
  </conditionalFormatting>
  <conditionalFormatting sqref="J25:K33">
    <cfRule type="expression" dxfId="49" priority="7">
      <formula>$R25=1</formula>
    </cfRule>
  </conditionalFormatting>
  <conditionalFormatting sqref="L22:L24">
    <cfRule type="expression" dxfId="48" priority="23">
      <formula>$R22=1</formula>
    </cfRule>
  </conditionalFormatting>
  <conditionalFormatting sqref="L25:Q33">
    <cfRule type="expression" dxfId="47" priority="1">
      <formula>$R25=1</formula>
    </cfRule>
  </conditionalFormatting>
  <conditionalFormatting sqref="U10:U17">
    <cfRule type="expression" dxfId="46" priority="16">
      <formula>$R10=1</formula>
    </cfRule>
  </conditionalFormatting>
  <dataValidations count="14">
    <dataValidation type="list" allowBlank="1" showInputMessage="1" showErrorMessage="1" sqref="M9:N17" xr:uid="{00000000-0002-0000-0200-000000000000}">
      <formula1>$AA$2:$AA$8</formula1>
    </dataValidation>
    <dataValidation type="custom" allowBlank="1" showInputMessage="1" showErrorMessage="1" errorTitle="入力規則" error="この欄は半角カタカナで入れてください。" sqref="F59:G127" xr:uid="{00000000-0002-0000-0200-000001000000}">
      <formula1>LEN(F59:G127)=LENB(F59:G127)</formula1>
    </dataValidation>
    <dataValidation type="custom" imeMode="halfKatakana" allowBlank="1" showInputMessage="1" showErrorMessage="1" errorTitle="入力規則" error="この欄は半角カタカナで入力してください。" sqref="F25:G50" xr:uid="{00000000-0002-0000-0200-000002000000}">
      <formula1>LEN(F25:G50)=LENB(F25:G50)</formula1>
    </dataValidation>
    <dataValidation type="custom" allowBlank="1" showInputMessage="1" showErrorMessage="1" errorTitle="入力規則" error="この欄は半角カタカナで入力してください。" sqref="F10:F17" xr:uid="{00000000-0002-0000-0200-000003000000}">
      <formula1>LEN(F10:F17)=LENB(F10:F17)</formula1>
    </dataValidation>
    <dataValidation type="custom" allowBlank="1" showInputMessage="1" showErrorMessage="1" sqref="B26" xr:uid="{00000000-0002-0000-0200-000004000000}">
      <formula1>COUNTIF($B$21:$B$50,B26)+COUNTIF($B$59:$B$127,B26)=1</formula1>
    </dataValidation>
    <dataValidation type="custom" allowBlank="1" showInputMessage="1" showErrorMessage="1" errorTitle="入力データ重複" error="入力したUN番号が重複しています。" sqref="B59:B122" xr:uid="{00000000-0002-0000-0200-000005000000}">
      <formula1>COUNTIF($B$21:$B$50,B59)+COUNTIF($B$59:$B$128,B59)=1</formula1>
    </dataValidation>
    <dataValidation type="list" allowBlank="1" showInputMessage="1" showErrorMessage="1" sqref="S10:S17" xr:uid="{00000000-0002-0000-0200-000006000000}">
      <formula1>$Y$1:$Y$19</formula1>
    </dataValidation>
    <dataValidation type="custom" allowBlank="1" showInputMessage="1" showErrorMessage="1" errorTitle="入力データ重複" error="入力したUN番号が重複しています。" sqref="B21:B24" xr:uid="{00000000-0002-0000-0200-000007000000}">
      <formula1>COUNTIF($B$21:$B$50,B21)+COUNTIF($B$63:$B$127,B21)=1</formula1>
    </dataValidation>
    <dataValidation type="custom" allowBlank="1" showInputMessage="1" showErrorMessage="1" errorTitle="入力データ重複" error="入力したUN番号が重複しています。" sqref="B27:B50 B123:B127" xr:uid="{00000000-0002-0000-0200-000008000000}">
      <formula1>COUNTIF($B$21:$B$50,B27)+COUNTIF($B$59:$B$127,B27)=1</formula1>
    </dataValidation>
    <dataValidation type="list" allowBlank="1" showInputMessage="1" showErrorMessage="1" sqref="O21:O50 O59:O127" xr:uid="{00000000-0002-0000-0200-000009000000}">
      <formula1>$T$40:$T$42</formula1>
    </dataValidation>
    <dataValidation type="list" allowBlank="1" showInputMessage="1" showErrorMessage="1" sqref="N21:N50 N59:N127" xr:uid="{00000000-0002-0000-0200-00000A000000}">
      <formula1>$T$38:$T$39</formula1>
    </dataValidation>
    <dataValidation type="list" allowBlank="1" showInputMessage="1" showErrorMessage="1" sqref="M21:M50 M59:M127" xr:uid="{00000000-0002-0000-0200-00000B000000}">
      <formula1>$AB$20:$AB$30</formula1>
    </dataValidation>
    <dataValidation type="list" allowBlank="1" showInputMessage="1" showErrorMessage="1" sqref="C25:D50 C59:D127" xr:uid="{00000000-0002-0000-0200-00000C000000}">
      <formula1>$Y$1:$Y$18</formula1>
    </dataValidation>
    <dataValidation type="list" allowBlank="1" showInputMessage="1" showErrorMessage="1" sqref="C10:C12" xr:uid="{00000000-0002-0000-0200-00000D000000}">
      <formula1>$Z$10</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80" zoomScaleNormal="80" zoomScaleSheetLayoutView="100" workbookViewId="0">
      <selection activeCell="A59" sqref="A59:A127"/>
    </sheetView>
  </sheetViews>
  <sheetFormatPr defaultColWidth="8.75" defaultRowHeight="18" customHeight="1"/>
  <cols>
    <col min="1" max="2" width="3.5" style="355" customWidth="1"/>
    <col min="3" max="3" width="2.375" style="355" customWidth="1"/>
    <col min="4" max="4" width="3.75" style="346" customWidth="1"/>
    <col min="5" max="5" width="13.75" style="346" bestFit="1" customWidth="1"/>
    <col min="6" max="6" width="15.125" style="346" customWidth="1"/>
    <col min="7" max="7" width="3" style="346" customWidth="1"/>
    <col min="8" max="8" width="18.125" style="346" customWidth="1"/>
    <col min="9" max="10" width="7.5" style="346" customWidth="1"/>
    <col min="11" max="11" width="15.125" style="346" customWidth="1"/>
    <col min="12" max="12" width="15" style="355" bestFit="1" customWidth="1"/>
    <col min="13" max="13" width="6.625" style="346" bestFit="1" customWidth="1"/>
    <col min="14" max="15" width="3.5" style="346" bestFit="1" customWidth="1"/>
    <col min="16" max="16" width="8.5" style="346" customWidth="1"/>
    <col min="17" max="17" width="8.75" style="346"/>
    <col min="18" max="18" width="6.375" style="346" bestFit="1" customWidth="1"/>
    <col min="19" max="16384" width="8.75" style="346"/>
  </cols>
  <sheetData>
    <row r="1" spans="1:16" ht="22.5" customHeight="1">
      <c r="A1" s="685" t="s">
        <v>768</v>
      </c>
      <c r="B1" s="685"/>
      <c r="C1" s="685"/>
      <c r="D1" s="685"/>
      <c r="E1" s="685"/>
      <c r="F1" s="685"/>
      <c r="G1" s="685"/>
      <c r="H1" s="685"/>
      <c r="I1" s="685"/>
      <c r="J1" s="685"/>
      <c r="K1" s="685"/>
      <c r="L1" s="685"/>
      <c r="M1" s="685"/>
      <c r="N1" s="685"/>
      <c r="O1" s="685"/>
      <c r="P1" s="685"/>
    </row>
    <row r="2" spans="1:16" ht="19.899999999999999" customHeight="1">
      <c r="A2" s="686" t="s">
        <v>753</v>
      </c>
      <c r="B2" s="686"/>
      <c r="C2" s="686"/>
      <c r="D2" s="686"/>
      <c r="E2" s="686"/>
      <c r="F2" s="686"/>
      <c r="G2" s="686"/>
      <c r="H2" s="686"/>
      <c r="I2" s="686"/>
      <c r="J2" s="686"/>
      <c r="K2" s="687"/>
      <c r="L2" s="687"/>
      <c r="M2" s="687"/>
      <c r="N2" s="687"/>
      <c r="O2" s="687"/>
      <c r="P2" s="687"/>
    </row>
    <row r="3" spans="1:16" ht="19.899999999999999" customHeight="1">
      <c r="A3" s="705" t="s">
        <v>105</v>
      </c>
      <c r="B3" s="688"/>
      <c r="C3" s="689"/>
      <c r="D3" s="690" t="str">
        <f>【入力用】チーム登録!D19</f>
        <v>中国</v>
      </c>
      <c r="E3" s="691"/>
      <c r="F3" s="357" t="s">
        <v>184</v>
      </c>
      <c r="G3" s="692">
        <f>【入力用】チーム登録!D18</f>
        <v>0</v>
      </c>
      <c r="H3" s="692"/>
      <c r="I3" s="692"/>
      <c r="J3" s="691"/>
      <c r="K3" s="359" t="s">
        <v>114</v>
      </c>
      <c r="L3" s="358">
        <f>【入力用】チーム登録!D17</f>
        <v>0</v>
      </c>
      <c r="M3" s="360" t="s">
        <v>223</v>
      </c>
      <c r="N3" s="361"/>
      <c r="O3" s="362" t="s">
        <v>67</v>
      </c>
      <c r="P3" s="363">
        <v>1</v>
      </c>
    </row>
    <row r="4" spans="1:16" ht="19.899999999999999" customHeight="1">
      <c r="A4" s="706" t="s">
        <v>50</v>
      </c>
      <c r="B4" s="695">
        <f>【入力用】チーム登録!D16</f>
        <v>0</v>
      </c>
      <c r="C4" s="696"/>
      <c r="D4" s="699" t="s">
        <v>66</v>
      </c>
      <c r="E4" s="708">
        <f>【入力用】チーム登録!D15</f>
        <v>0</v>
      </c>
      <c r="F4" s="709"/>
      <c r="G4" s="681" t="s">
        <v>15</v>
      </c>
      <c r="H4" s="665" t="str">
        <f>【入力用】チーム登録!D20 &amp; "　" &amp; 【入力用】チーム登録!D21</f>
        <v>　</v>
      </c>
      <c r="I4" s="666"/>
      <c r="J4" s="666"/>
      <c r="K4" s="666"/>
      <c r="L4" s="666"/>
      <c r="M4" s="666"/>
      <c r="N4" s="666"/>
      <c r="O4" s="666"/>
      <c r="P4" s="667"/>
    </row>
    <row r="5" spans="1:16" ht="19.899999999999999" customHeight="1">
      <c r="A5" s="707"/>
      <c r="B5" s="697"/>
      <c r="C5" s="698"/>
      <c r="D5" s="700"/>
      <c r="E5" s="703">
        <f>【入力用】チーム登録!D14</f>
        <v>0</v>
      </c>
      <c r="F5" s="704"/>
      <c r="G5" s="682"/>
      <c r="H5" s="668"/>
      <c r="I5" s="669"/>
      <c r="J5" s="669"/>
      <c r="K5" s="669"/>
      <c r="L5" s="669"/>
      <c r="M5" s="669"/>
      <c r="N5" s="669"/>
      <c r="O5" s="669"/>
      <c r="P5" s="670"/>
    </row>
    <row r="6" spans="1:16" ht="10.15" customHeight="1">
      <c r="A6" s="644"/>
      <c r="B6" s="644"/>
      <c r="C6" s="644"/>
      <c r="D6" s="644"/>
      <c r="E6" s="644"/>
      <c r="F6" s="644"/>
      <c r="G6" s="644"/>
      <c r="H6" s="644"/>
      <c r="I6" s="644"/>
      <c r="J6" s="644"/>
      <c r="K6" s="644"/>
      <c r="L6" s="644"/>
      <c r="M6" s="644"/>
      <c r="N6" s="644"/>
      <c r="O6" s="644"/>
      <c r="P6" s="644"/>
    </row>
    <row r="7" spans="1:16" s="355" customFormat="1" ht="19.899999999999999" customHeight="1">
      <c r="A7" s="627" t="s">
        <v>68</v>
      </c>
      <c r="B7" s="671"/>
      <c r="C7" s="672"/>
      <c r="D7" s="625" t="s">
        <v>17</v>
      </c>
      <c r="E7" s="618" t="s">
        <v>69</v>
      </c>
      <c r="F7" s="675" t="s">
        <v>266</v>
      </c>
      <c r="G7" s="635" t="s">
        <v>70</v>
      </c>
      <c r="H7" s="677"/>
      <c r="I7" s="677"/>
      <c r="J7" s="677"/>
      <c r="K7" s="678"/>
      <c r="L7" s="679" t="s">
        <v>156</v>
      </c>
      <c r="M7" s="681" t="s">
        <v>157</v>
      </c>
      <c r="N7" s="681"/>
      <c r="O7" s="618" t="s">
        <v>158</v>
      </c>
      <c r="P7" s="683"/>
    </row>
    <row r="8" spans="1:16" s="355" customFormat="1" ht="19.899999999999999" customHeight="1">
      <c r="A8" s="628"/>
      <c r="B8" s="673"/>
      <c r="C8" s="674"/>
      <c r="D8" s="626"/>
      <c r="E8" s="619"/>
      <c r="F8" s="676"/>
      <c r="G8" s="635"/>
      <c r="H8" s="677"/>
      <c r="I8" s="677"/>
      <c r="J8" s="677"/>
      <c r="K8" s="678"/>
      <c r="L8" s="680"/>
      <c r="M8" s="682"/>
      <c r="N8" s="682"/>
      <c r="O8" s="619"/>
      <c r="P8" s="684"/>
    </row>
    <row r="9" spans="1:16" ht="19.899999999999999" customHeight="1">
      <c r="A9" s="651" t="s">
        <v>72</v>
      </c>
      <c r="B9" s="652"/>
      <c r="C9" s="653"/>
      <c r="D9" s="368" t="str">
        <f>【入力用】個人登録!D9</f>
        <v>-</v>
      </c>
      <c r="E9" s="369">
        <f>【入力用】個人登録!E9</f>
        <v>0</v>
      </c>
      <c r="F9" s="427">
        <f>【入力用】個人登録!F9</f>
        <v>0</v>
      </c>
      <c r="G9" s="660">
        <f>【入力用】個人登録!G9</f>
        <v>0</v>
      </c>
      <c r="H9" s="661"/>
      <c r="I9" s="661"/>
      <c r="J9" s="661"/>
      <c r="K9" s="662"/>
      <c r="L9" s="428">
        <f>【入力用】個人登録!L9</f>
        <v>0</v>
      </c>
      <c r="M9" s="710">
        <f>【入力用】個人登録!M9</f>
        <v>0</v>
      </c>
      <c r="N9" s="710"/>
      <c r="O9" s="711">
        <f>【入力用】個人登録!O9</f>
        <v>0</v>
      </c>
      <c r="P9" s="711"/>
    </row>
    <row r="10" spans="1:16" ht="19.899999999999999" customHeight="1">
      <c r="A10" s="651" t="s">
        <v>73</v>
      </c>
      <c r="B10" s="652"/>
      <c r="C10" s="653"/>
      <c r="D10" s="374" t="str">
        <f>【入力用】個人登録!D10</f>
        <v>30</v>
      </c>
      <c r="E10" s="369">
        <f>【入力用】個人登録!E10</f>
        <v>0</v>
      </c>
      <c r="F10" s="427">
        <f>【入力用】個人登録!F10</f>
        <v>0</v>
      </c>
      <c r="G10" s="660">
        <f>【入力用】個人登録!G10</f>
        <v>0</v>
      </c>
      <c r="H10" s="661"/>
      <c r="I10" s="661"/>
      <c r="J10" s="661"/>
      <c r="K10" s="662"/>
      <c r="L10" s="428">
        <f>【入力用】個人登録!L10</f>
        <v>0</v>
      </c>
      <c r="M10" s="710">
        <f>【入力用】個人登録!M10</f>
        <v>0</v>
      </c>
      <c r="N10" s="710"/>
      <c r="O10" s="711">
        <f>【入力用】個人登録!O10</f>
        <v>0</v>
      </c>
      <c r="P10" s="711"/>
    </row>
    <row r="11" spans="1:16" ht="19.899999999999999" customHeight="1">
      <c r="A11" s="651" t="s">
        <v>74</v>
      </c>
      <c r="B11" s="652"/>
      <c r="C11" s="653"/>
      <c r="D11" s="374" t="str">
        <f>【入力用】個人登録!D11</f>
        <v>31</v>
      </c>
      <c r="E11" s="369">
        <f>【入力用】個人登録!E11</f>
        <v>0</v>
      </c>
      <c r="F11" s="370">
        <f>【入力用】個人登録!F11</f>
        <v>0</v>
      </c>
      <c r="G11" s="660">
        <f>【入力用】個人登録!G11</f>
        <v>0</v>
      </c>
      <c r="H11" s="661"/>
      <c r="I11" s="661"/>
      <c r="J11" s="661"/>
      <c r="K11" s="662"/>
      <c r="L11" s="371">
        <f>【入力用】個人登録!L11</f>
        <v>0</v>
      </c>
      <c r="M11" s="710">
        <f>【入力用】個人登録!M11</f>
        <v>0</v>
      </c>
      <c r="N11" s="710"/>
      <c r="O11" s="711">
        <f>【入力用】個人登録!O11</f>
        <v>0</v>
      </c>
      <c r="P11" s="711"/>
    </row>
    <row r="12" spans="1:16" ht="19.899999999999999" customHeight="1">
      <c r="A12" s="651" t="s">
        <v>74</v>
      </c>
      <c r="B12" s="652"/>
      <c r="C12" s="653"/>
      <c r="D12" s="374" t="str">
        <f>【入力用】個人登録!D12</f>
        <v>32</v>
      </c>
      <c r="E12" s="369">
        <f>【入力用】個人登録!E12</f>
        <v>0</v>
      </c>
      <c r="F12" s="370">
        <f>【入力用】個人登録!F12</f>
        <v>0</v>
      </c>
      <c r="G12" s="660">
        <f>【入力用】個人登録!G12</f>
        <v>0</v>
      </c>
      <c r="H12" s="661"/>
      <c r="I12" s="661"/>
      <c r="J12" s="661"/>
      <c r="K12" s="662"/>
      <c r="L12" s="371">
        <f>【入力用】個人登録!L12</f>
        <v>0</v>
      </c>
      <c r="M12" s="710">
        <f>【入力用】個人登録!M12</f>
        <v>0</v>
      </c>
      <c r="N12" s="710"/>
      <c r="O12" s="711">
        <f>【入力用】個人登録!O12</f>
        <v>0</v>
      </c>
      <c r="P12" s="711"/>
    </row>
    <row r="13" spans="1:16" ht="19.899999999999999" customHeight="1">
      <c r="A13" s="651" t="s">
        <v>75</v>
      </c>
      <c r="B13" s="652"/>
      <c r="C13" s="653"/>
      <c r="D13" s="368" t="str">
        <f>【入力用】個人登録!D13</f>
        <v>-</v>
      </c>
      <c r="E13" s="369">
        <f>【入力用】個人登録!E13</f>
        <v>0</v>
      </c>
      <c r="F13" s="370">
        <f>【入力用】個人登録!F13</f>
        <v>0</v>
      </c>
      <c r="G13" s="660">
        <f>【入力用】個人登録!G13</f>
        <v>0</v>
      </c>
      <c r="H13" s="661"/>
      <c r="I13" s="661"/>
      <c r="J13" s="661"/>
      <c r="K13" s="662"/>
      <c r="L13" s="371">
        <f>【入力用】個人登録!L13</f>
        <v>0</v>
      </c>
      <c r="M13" s="710">
        <f>【入力用】個人登録!M13</f>
        <v>0</v>
      </c>
      <c r="N13" s="710"/>
      <c r="O13" s="711">
        <f>【入力用】個人登録!O13</f>
        <v>0</v>
      </c>
      <c r="P13" s="711"/>
    </row>
    <row r="14" spans="1:16" ht="19.899999999999999" customHeight="1">
      <c r="A14" s="651" t="s">
        <v>76</v>
      </c>
      <c r="B14" s="652"/>
      <c r="C14" s="653"/>
      <c r="D14" s="369" t="str">
        <f>【入力用】個人登録!D14</f>
        <v>10</v>
      </c>
      <c r="E14" s="369">
        <f>【入力用】個人登録!E14</f>
        <v>0</v>
      </c>
      <c r="F14" s="370">
        <f>【入力用】個人登録!F14</f>
        <v>0</v>
      </c>
      <c r="G14" s="660">
        <f>【入力用】個人登録!G14</f>
        <v>0</v>
      </c>
      <c r="H14" s="661"/>
      <c r="I14" s="661"/>
      <c r="J14" s="661"/>
      <c r="K14" s="662"/>
      <c r="L14" s="371">
        <f>【入力用】個人登録!L14</f>
        <v>0</v>
      </c>
      <c r="M14" s="710">
        <f>【入力用】個人登録!M14</f>
        <v>0</v>
      </c>
      <c r="N14" s="710"/>
      <c r="O14" s="711">
        <f>【入力用】個人登録!O14</f>
        <v>0</v>
      </c>
      <c r="P14" s="711"/>
    </row>
    <row r="15" spans="1:16" ht="19.899999999999999" customHeight="1">
      <c r="A15" s="651" t="s">
        <v>77</v>
      </c>
      <c r="B15" s="652"/>
      <c r="C15" s="653"/>
      <c r="D15" s="369" t="str">
        <f>【入力用】個人登録!D15</f>
        <v>-</v>
      </c>
      <c r="E15" s="369">
        <f>【入力用】個人登録!E15</f>
        <v>0</v>
      </c>
      <c r="F15" s="370">
        <f>【入力用】個人登録!F15</f>
        <v>0</v>
      </c>
      <c r="G15" s="660">
        <f>【入力用】個人登録!G15</f>
        <v>0</v>
      </c>
      <c r="H15" s="661"/>
      <c r="I15" s="661"/>
      <c r="J15" s="661"/>
      <c r="K15" s="662"/>
      <c r="L15" s="371">
        <f>【入力用】個人登録!L15</f>
        <v>0</v>
      </c>
      <c r="M15" s="710">
        <f>【入力用】個人登録!M15</f>
        <v>0</v>
      </c>
      <c r="N15" s="710"/>
      <c r="O15" s="711">
        <f>【入力用】個人登録!O15</f>
        <v>0</v>
      </c>
      <c r="P15" s="711"/>
    </row>
    <row r="16" spans="1:16" ht="19.899999999999999" customHeight="1">
      <c r="A16" s="651" t="s">
        <v>64</v>
      </c>
      <c r="B16" s="652"/>
      <c r="C16" s="653"/>
      <c r="D16" s="369" t="str">
        <f>【入力用】個人登録!D16</f>
        <v>-</v>
      </c>
      <c r="E16" s="369">
        <f>【入力用】個人登録!E16</f>
        <v>0</v>
      </c>
      <c r="F16" s="370">
        <f>【入力用】個人登録!F16</f>
        <v>0</v>
      </c>
      <c r="G16" s="660">
        <f>【入力用】個人登録!G16</f>
        <v>0</v>
      </c>
      <c r="H16" s="661"/>
      <c r="I16" s="661"/>
      <c r="J16" s="661"/>
      <c r="K16" s="662"/>
      <c r="L16" s="371">
        <f>【入力用】個人登録!L16</f>
        <v>0</v>
      </c>
      <c r="M16" s="710">
        <f>【入力用】個人登録!M16</f>
        <v>0</v>
      </c>
      <c r="N16" s="710"/>
      <c r="O16" s="711">
        <f>【入力用】個人登録!O16</f>
        <v>0</v>
      </c>
      <c r="P16" s="711"/>
    </row>
    <row r="17" spans="1:18" ht="19.899999999999999" customHeight="1">
      <c r="A17" s="651" t="s">
        <v>78</v>
      </c>
      <c r="B17" s="652"/>
      <c r="C17" s="653"/>
      <c r="D17" s="369" t="str">
        <f>【入力用】個人登録!D17</f>
        <v>-</v>
      </c>
      <c r="E17" s="369">
        <f>【入力用】個人登録!E17</f>
        <v>0</v>
      </c>
      <c r="F17" s="370">
        <f>【入力用】個人登録!F17</f>
        <v>0</v>
      </c>
      <c r="G17" s="660">
        <f>【入力用】個人登録!G17</f>
        <v>0</v>
      </c>
      <c r="H17" s="661"/>
      <c r="I17" s="661"/>
      <c r="J17" s="661"/>
      <c r="K17" s="662"/>
      <c r="L17" s="371">
        <f>【入力用】個人登録!L17</f>
        <v>0</v>
      </c>
      <c r="M17" s="710">
        <f>【入力用】個人登録!M17</f>
        <v>0</v>
      </c>
      <c r="N17" s="710"/>
      <c r="O17" s="711">
        <f>【入力用】個人登録!O17</f>
        <v>0</v>
      </c>
      <c r="P17" s="711"/>
    </row>
    <row r="18" spans="1:18" ht="10.15" customHeight="1">
      <c r="A18" s="644"/>
      <c r="B18" s="644"/>
      <c r="C18" s="644"/>
      <c r="D18" s="644"/>
      <c r="E18" s="644"/>
      <c r="F18" s="644"/>
      <c r="G18" s="644"/>
      <c r="H18" s="644"/>
      <c r="I18" s="644"/>
      <c r="J18" s="644"/>
      <c r="K18" s="644"/>
      <c r="L18" s="644"/>
      <c r="M18" s="644"/>
      <c r="N18" s="644"/>
      <c r="O18" s="644"/>
      <c r="P18" s="644"/>
    </row>
    <row r="19" spans="1:18" s="355" customFormat="1" ht="21" customHeight="1">
      <c r="A19" s="625" t="s">
        <v>185</v>
      </c>
      <c r="B19" s="625" t="s">
        <v>17</v>
      </c>
      <c r="C19" s="645" t="s">
        <v>79</v>
      </c>
      <c r="D19" s="632"/>
      <c r="E19" s="616" t="s">
        <v>69</v>
      </c>
      <c r="F19" s="631" t="s">
        <v>266</v>
      </c>
      <c r="G19" s="632"/>
      <c r="H19" s="616" t="s">
        <v>103</v>
      </c>
      <c r="I19" s="616" t="s">
        <v>150</v>
      </c>
      <c r="J19" s="616"/>
      <c r="K19" s="616"/>
      <c r="L19" s="618" t="s">
        <v>151</v>
      </c>
      <c r="M19" s="649" t="s">
        <v>106</v>
      </c>
      <c r="N19" s="382" t="s">
        <v>152</v>
      </c>
      <c r="O19" s="383" t="s">
        <v>154</v>
      </c>
      <c r="P19" s="639" t="s">
        <v>71</v>
      </c>
    </row>
    <row r="20" spans="1:18" s="355" customFormat="1" ht="21" customHeight="1">
      <c r="A20" s="626"/>
      <c r="B20" s="626"/>
      <c r="C20" s="646"/>
      <c r="D20" s="634"/>
      <c r="E20" s="617"/>
      <c r="F20" s="633"/>
      <c r="G20" s="634"/>
      <c r="H20" s="617"/>
      <c r="I20" s="617"/>
      <c r="J20" s="617"/>
      <c r="K20" s="617"/>
      <c r="L20" s="619"/>
      <c r="M20" s="650"/>
      <c r="N20" s="384" t="s">
        <v>153</v>
      </c>
      <c r="O20" s="385" t="s">
        <v>153</v>
      </c>
      <c r="P20" s="640"/>
      <c r="R20" s="355" t="s">
        <v>319</v>
      </c>
    </row>
    <row r="21" spans="1:18" ht="19.899999999999999" customHeight="1">
      <c r="A21" s="428" t="str">
        <f>【入力用】個人登録!A21</f>
        <v>10</v>
      </c>
      <c r="B21" s="429" t="str">
        <f>IF(ISERROR(VLOOKUP(A21,【入力用】個人登録!$A$21:$P$50,2,FALSE)),"",VLOOKUP(A21,【入力用】個人登録!$A$21:$P$50,2,FALSE)) &amp; IF(ISERROR(VLOOKUP(A21,【入力用】個人登録!$A$59:$P$127,2,FALSE)),"",VLOOKUP(A21,【入力用】個人登録!$A$59:$P$127,2,FALSE))</f>
        <v>10</v>
      </c>
      <c r="C21" s="712" t="str">
        <f>IF(ISERROR(VLOOKUP(A21,【入力用】個人登録!$A$21:$P$50,3,FALSE)),"",VLOOKUP(A21,【入力用】個人登録!$A$21:$P$50,3,FALSE)) &amp; IF(ISERROR(VLOOKUP(A21,【入力用】個人登録!$A$59:$P$127,3,FALSE)),"",VLOOKUP(A21,【入力用】個人登録!$A$59:$P$127,3,FALSE))</f>
        <v/>
      </c>
      <c r="D21" s="713"/>
      <c r="E21" s="430" t="str">
        <f>IF(ISERROR(VLOOKUP(A21,【入力用】個人登録!$A$21:$P$50,5,FALSE)),"",VLOOKUP(A21,【入力用】個人登録!$A$21:$P$50,5,FALSE)) &amp; IF(ISERROR(VLOOKUP(A21,【入力用】個人登録!$A$59:$P$127,5,FALSE)),"",VLOOKUP(A21,【入力用】個人登録!$A$59:$P$127,5,FALSE))</f>
        <v/>
      </c>
      <c r="F21" s="714" t="str">
        <f>IF(ISERROR(VLOOKUP(A21,【入力用】個人登録!$A$21:$P$50,6,FALSE)),"",VLOOKUP(A21,【入力用】個人登録!$A$21:$P$50,6,FALSE)) &amp; IF(ISERROR(VLOOKUP(A21,【入力用】個人登録!$A$59:$P$127,6,FALSE)),"",VLOOKUP(A21,【入力用】個人登録!$A$59:$P$127,6,FALSE))</f>
        <v/>
      </c>
      <c r="G21" s="713"/>
      <c r="H21" s="432" t="str">
        <f>IF(ISERROR(VLOOKUP(A21,【入力用】個人登録!$A$21:$P$50,8,FALSE)),"",VLOOKUP(A21,【入力用】個人登録!$A$21:$P$50,8,FALSE)) &amp; IF(ISERROR(VLOOKUP(A21,【入力用】個人登録!$A$59:$P$127,8,FALSE)),"",VLOOKUP(A21,【入力用】個人登録!$A$59:$P$127,8,FALSE))</f>
        <v/>
      </c>
      <c r="I21" s="431" t="str">
        <f>IF(ISERROR(VLOOKUP(A21,【入力用】個人登録!$A$21:$P$50,9,FALSE)),"",VLOOKUP(A21,【入力用】個人登録!$A$21:$P$50,9,FALSE)) &amp; IF(ISERROR(VLOOKUP(A21,【入力用】個人登録!$A$59:$P$127,9,FALSE)),"",VLOOKUP(A21,【入力用】個人登録!$A$59:$P$127,9,FALSE))</f>
        <v/>
      </c>
      <c r="J21" s="715" t="str">
        <f>IF(ISERROR(VLOOKUP(A21,【入力用】個人登録!$A$21:$P$50,10,FALSE)),"",VLOOKUP(A21,【入力用】個人登録!$A$21:$P$50,10,FALSE)) &amp; IF(ISERROR(VLOOKUP(A21,【入力用】個人登録!$A$59:$P$127,10,FALSE)),"",VLOOKUP(A21,【入力用】個人登録!$A$59:$P$127,10,FALSE))</f>
        <v/>
      </c>
      <c r="K21" s="716"/>
      <c r="L21" s="433" t="str">
        <f>TEXT(IF(ISERROR(VLOOKUP(A21,【入力用】個人登録!$A$21:$P$50,12,FALSE)),"",VLOOKUP(A21,【入力用】個人登録!$A$21:$P$50,12,FALSE)) &amp; IF(ISERROR(VLOOKUP(A21,【入力用】個人登録!$A$59:$P$127,12,FALSE)),"",VLOOKUP(A21,【入力用】個人登録!$A$59:$P$127,12,FALSE)),"ge.m.d")</f>
        <v/>
      </c>
      <c r="M21" s="434" t="str">
        <f>IF(ISERROR(VLOOKUP(A21,【入力用】個人登録!$A$21:$P$50,13,FALSE)),"",VLOOKUP(A21,【入力用】個人登録!$A$21:$P$50,13,FALSE)) &amp; IF(ISERROR(VLOOKUP(A21,【入力用】個人登録!$A$59:$P$127,13,FALSE)),"",VLOOKUP(A21,【入力用】個人登録!$A$59:$P$127,13,FALSE))</f>
        <v/>
      </c>
      <c r="N21" s="435" t="str">
        <f>IF(ISERROR(VLOOKUP(A21,【入力用】個人登録!$A$21:$P$50,14,FALSE)),"",VLOOKUP(A21,【入力用】個人登録!$A$21:$P$50,14,FALSE)) &amp; IF(ISERROR(VLOOKUP(A21,【入力用】個人登録!$A$59:$P$127,14,FALSE)),"",VLOOKUP(A21,【入力用】個人登録!$A$59:$P$127,14,FALSE))</f>
        <v/>
      </c>
      <c r="O21" s="436" t="str">
        <f>IF(ISERROR(VLOOKUP(A21,【入力用】個人登録!$A$21:$P$50,15,FALSE)),"",VLOOKUP(A21,【入力用】個人登録!$A$21:$P$50,15,FALSE)) &amp; IF(ISERROR(VLOOKUP(A21,【入力用】個人登録!$A$59:$P$127,15,FALSE)),"",VLOOKUP(A21,【入力用】個人登録!$A$59:$P$127,15,FALSE))</f>
        <v/>
      </c>
      <c r="P21" s="528" t="str">
        <f>IF(ISERROR(VLOOKUP(A21,【入力用】個人登録!$A$21:$P$50,16,FALSE)),"",VLOOKUP(A21,【入力用】個人登録!$A$21:$P$50,16,FALSE)) &amp; IF(ISERROR(VLOOKUP(A21,【入力用】個人登録!$A$59:$P$127,16,FALSE)),"",VLOOKUP(A21,【入力用】個人登録!$A$59:$P$127,16,FALSE))</f>
        <v/>
      </c>
      <c r="R21" s="355">
        <f>IF(ISERROR(VLOOKUP(A21,【入力用】個人登録!$A$21:$R$50,18,FALSE)),"",VLOOKUP(A21,【入力用】個人登録!$A$21:$R$50,18,FALSE))</f>
        <v>0</v>
      </c>
    </row>
    <row r="22" spans="1:18" ht="19.899999999999999" customHeight="1">
      <c r="A22" s="428" t="str">
        <f>【入力用】個人登録!A22</f>
        <v>30</v>
      </c>
      <c r="B22" s="429" t="str">
        <f>IF(ISERROR(VLOOKUP(A22,【入力用】個人登録!$A$21:$P$50,2,FALSE)),"",VLOOKUP(A22,【入力用】個人登録!$A$21:$P$50,2,FALSE)) &amp; IF(ISERROR(VLOOKUP(A22,【入力用】個人登録!$A$59:$P$127,2,FALSE)),"",VLOOKUP(A22,【入力用】個人登録!$A$59:$P$127,2,FALSE))</f>
        <v>30</v>
      </c>
      <c r="C22" s="712" t="str">
        <f>IF(ISERROR(VLOOKUP(A22,【入力用】個人登録!$A$21:$P$50,3,FALSE)),"",VLOOKUP(A22,【入力用】個人登録!$A$21:$P$50,3,FALSE)) &amp; IF(ISERROR(VLOOKUP(A22,【入力用】個人登録!$A$59:$P$127,3,FALSE)),"",VLOOKUP(A22,【入力用】個人登録!$A$59:$P$127,3,FALSE))</f>
        <v/>
      </c>
      <c r="D22" s="713"/>
      <c r="E22" s="430" t="str">
        <f>IF(ISERROR(VLOOKUP(A22,【入力用】個人登録!$A$21:$P$50,5,FALSE)),"",VLOOKUP(A22,【入力用】個人登録!$A$21:$P$50,5,FALSE)) &amp; IF(ISERROR(VLOOKUP(A22,【入力用】個人登録!$A$59:$P$127,5,FALSE)),"",VLOOKUP(A22,【入力用】個人登録!$A$59:$P$127,5,FALSE))</f>
        <v/>
      </c>
      <c r="F22" s="714" t="str">
        <f>IF(ISERROR(VLOOKUP(A22,【入力用】個人登録!$A$21:$P$50,6,FALSE)),"",VLOOKUP(A22,【入力用】個人登録!$A$21:$P$50,6,FALSE)) &amp; IF(ISERROR(VLOOKUP(A22,【入力用】個人登録!$A$59:$P$127,6,FALSE)),"",VLOOKUP(A22,【入力用】個人登録!$A$59:$P$127,6,FALSE))</f>
        <v/>
      </c>
      <c r="G22" s="713"/>
      <c r="H22" s="432" t="str">
        <f>IF(ISERROR(VLOOKUP(A22,【入力用】個人登録!$A$21:$P$50,8,FALSE)),"",VLOOKUP(A22,【入力用】個人登録!$A$21:$P$50,8,FALSE)) &amp; IF(ISERROR(VLOOKUP(A22,【入力用】個人登録!$A$59:$P$127,8,FALSE)),"",VLOOKUP(A22,【入力用】個人登録!$A$59:$P$127,8,FALSE))</f>
        <v/>
      </c>
      <c r="I22" s="431" t="str">
        <f>IF(ISERROR(VLOOKUP(A22,【入力用】個人登録!$A$21:$P$50,9,FALSE)),"",VLOOKUP(A22,【入力用】個人登録!$A$21:$P$50,9,FALSE)) &amp; IF(ISERROR(VLOOKUP(A22,【入力用】個人登録!$A$59:$P$127,9,FALSE)),"",VLOOKUP(A22,【入力用】個人登録!$A$59:$P$127,9,FALSE))</f>
        <v/>
      </c>
      <c r="J22" s="715" t="str">
        <f>IF(ISERROR(VLOOKUP(A22,【入力用】個人登録!$A$21:$P$50,10,FALSE)),"",VLOOKUP(A22,【入力用】個人登録!$A$21:$P$50,10,FALSE)) &amp; IF(ISERROR(VLOOKUP(A22,【入力用】個人登録!$A$59:$P$127,10,FALSE)),"",VLOOKUP(A22,【入力用】個人登録!$A$59:$P$127,10,FALSE))</f>
        <v/>
      </c>
      <c r="K22" s="716"/>
      <c r="L22" s="433" t="str">
        <f>TEXT(IF(ISERROR(VLOOKUP(A22,【入力用】個人登録!$A$21:$P$50,12,FALSE)),"",VLOOKUP(A22,【入力用】個人登録!$A$21:$P$50,12,FALSE)) &amp; IF(ISERROR(VLOOKUP(A22,【入力用】個人登録!$A$59:$P$127,12,FALSE)),"",VLOOKUP(A22,【入力用】個人登録!$A$59:$P$127,12,FALSE)),"ge.m.d")</f>
        <v/>
      </c>
      <c r="M22" s="434" t="str">
        <f>IF(ISERROR(VLOOKUP(A22,【入力用】個人登録!$A$21:$P$50,13,FALSE)),"",VLOOKUP(A22,【入力用】個人登録!$A$21:$P$50,13,FALSE)) &amp; IF(ISERROR(VLOOKUP(A22,【入力用】個人登録!$A$59:$P$127,13,FALSE)),"",VLOOKUP(A22,【入力用】個人登録!$A$59:$P$127,13,FALSE))</f>
        <v/>
      </c>
      <c r="N22" s="435" t="str">
        <f>IF(ISERROR(VLOOKUP(A22,【入力用】個人登録!$A$21:$P$50,14,FALSE)),"",VLOOKUP(A22,【入力用】個人登録!$A$21:$P$50,14,FALSE)) &amp; IF(ISERROR(VLOOKUP(A22,【入力用】個人登録!$A$59:$P$127,14,FALSE)),"",VLOOKUP(A22,【入力用】個人登録!$A$59:$P$127,14,FALSE))</f>
        <v/>
      </c>
      <c r="O22" s="436" t="str">
        <f>IF(ISERROR(VLOOKUP(A22,【入力用】個人登録!$A$21:$P$50,15,FALSE)),"",VLOOKUP(A22,【入力用】個人登録!$A$21:$P$50,15,FALSE)) &amp; IF(ISERROR(VLOOKUP(A22,【入力用】個人登録!$A$59:$P$127,15,FALSE)),"",VLOOKUP(A22,【入力用】個人登録!$A$59:$P$127,15,FALSE))</f>
        <v/>
      </c>
      <c r="P22" s="528" t="str">
        <f>IF(ISERROR(VLOOKUP(A22,【入力用】個人登録!$A$21:$P$50,16,FALSE)),"",VLOOKUP(A22,【入力用】個人登録!$A$21:$P$50,16,FALSE)) &amp; IF(ISERROR(VLOOKUP(A22,【入力用】個人登録!$A$59:$P$127,16,FALSE)),"",VLOOKUP(A22,【入力用】個人登録!$A$59:$P$127,16,FALSE))</f>
        <v/>
      </c>
      <c r="R22" s="355">
        <f>IF(ISERROR(VLOOKUP(A22,【入力用】個人登録!$A$21:$R$50,18,FALSE)),"",VLOOKUP(A22,【入力用】個人登録!$A$21:$R$50,18,FALSE))</f>
        <v>0</v>
      </c>
    </row>
    <row r="23" spans="1:18" ht="19.899999999999999" customHeight="1">
      <c r="A23" s="428" t="str">
        <f>【入力用】個人登録!A23</f>
        <v>31</v>
      </c>
      <c r="B23" s="429" t="str">
        <f>IF(ISERROR(VLOOKUP(A23,【入力用】個人登録!$A$21:$P$50,2,FALSE)),"",VLOOKUP(A23,【入力用】個人登録!$A$21:$P$50,2,FALSE)) &amp; IF(ISERROR(VLOOKUP(A23,【入力用】個人登録!$A$59:$P$127,2,FALSE)),"",VLOOKUP(A23,【入力用】個人登録!$A$59:$P$127,2,FALSE))</f>
        <v>31</v>
      </c>
      <c r="C23" s="712" t="str">
        <f>IF(ISERROR(VLOOKUP(A23,【入力用】個人登録!$A$21:$P$50,3,FALSE)),"",VLOOKUP(A23,【入力用】個人登録!$A$21:$P$50,3,FALSE)) &amp; IF(ISERROR(VLOOKUP(A23,【入力用】個人登録!$A$59:$P$127,3,FALSE)),"",VLOOKUP(A23,【入力用】個人登録!$A$59:$P$127,3,FALSE))</f>
        <v/>
      </c>
      <c r="D23" s="713"/>
      <c r="E23" s="430" t="str">
        <f>IF(ISERROR(VLOOKUP(A23,【入力用】個人登録!$A$21:$P$50,5,FALSE)),"",VLOOKUP(A23,【入力用】個人登録!$A$21:$P$50,5,FALSE)) &amp; IF(ISERROR(VLOOKUP(A23,【入力用】個人登録!$A$59:$P$127,5,FALSE)),"",VLOOKUP(A23,【入力用】個人登録!$A$59:$P$127,5,FALSE))</f>
        <v/>
      </c>
      <c r="F23" s="714" t="str">
        <f>IF(ISERROR(VLOOKUP(A23,【入力用】個人登録!$A$21:$P$50,6,FALSE)),"",VLOOKUP(A23,【入力用】個人登録!$A$21:$P$50,6,FALSE)) &amp; IF(ISERROR(VLOOKUP(A23,【入力用】個人登録!$A$59:$P$127,6,FALSE)),"",VLOOKUP(A23,【入力用】個人登録!$A$59:$P$127,6,FALSE))</f>
        <v/>
      </c>
      <c r="G23" s="713"/>
      <c r="H23" s="432" t="str">
        <f>IF(ISERROR(VLOOKUP(A23,【入力用】個人登録!$A$21:$P$50,8,FALSE)),"",VLOOKUP(A23,【入力用】個人登録!$A$21:$P$50,8,FALSE)) &amp; IF(ISERROR(VLOOKUP(A23,【入力用】個人登録!$A$59:$P$127,8,FALSE)),"",VLOOKUP(A23,【入力用】個人登録!$A$59:$P$127,8,FALSE))</f>
        <v/>
      </c>
      <c r="I23" s="431" t="str">
        <f>IF(ISERROR(VLOOKUP(A23,【入力用】個人登録!$A$21:$P$50,9,FALSE)),"",VLOOKUP(A23,【入力用】個人登録!$A$21:$P$50,9,FALSE)) &amp; IF(ISERROR(VLOOKUP(A23,【入力用】個人登録!$A$59:$P$127,9,FALSE)),"",VLOOKUP(A23,【入力用】個人登録!$A$59:$P$127,9,FALSE))</f>
        <v/>
      </c>
      <c r="J23" s="715" t="str">
        <f>IF(ISERROR(VLOOKUP(A23,【入力用】個人登録!$A$21:$P$50,10,FALSE)),"",VLOOKUP(A23,【入力用】個人登録!$A$21:$P$50,10,FALSE)) &amp; IF(ISERROR(VLOOKUP(A23,【入力用】個人登録!$A$59:$P$127,10,FALSE)),"",VLOOKUP(A23,【入力用】個人登録!$A$59:$P$127,10,FALSE))</f>
        <v/>
      </c>
      <c r="K23" s="716"/>
      <c r="L23" s="433" t="str">
        <f>TEXT(IF(ISERROR(VLOOKUP(A23,【入力用】個人登録!$A$21:$P$50,12,FALSE)),"",VLOOKUP(A23,【入力用】個人登録!$A$21:$P$50,12,FALSE)) &amp; IF(ISERROR(VLOOKUP(A23,【入力用】個人登録!$A$59:$P$127,12,FALSE)),"",VLOOKUP(A23,【入力用】個人登録!$A$59:$P$127,12,FALSE)),"ge.m.d")</f>
        <v/>
      </c>
      <c r="M23" s="434" t="str">
        <f>IF(ISERROR(VLOOKUP(A23,【入力用】個人登録!$A$21:$P$50,13,FALSE)),"",VLOOKUP(A23,【入力用】個人登録!$A$21:$P$50,13,FALSE)) &amp; IF(ISERROR(VLOOKUP(A23,【入力用】個人登録!$A$59:$P$127,13,FALSE)),"",VLOOKUP(A23,【入力用】個人登録!$A$59:$P$127,13,FALSE))</f>
        <v/>
      </c>
      <c r="N23" s="435" t="str">
        <f>IF(ISERROR(VLOOKUP(A23,【入力用】個人登録!$A$21:$P$50,14,FALSE)),"",VLOOKUP(A23,【入力用】個人登録!$A$21:$P$50,14,FALSE)) &amp; IF(ISERROR(VLOOKUP(A23,【入力用】個人登録!$A$59:$P$127,14,FALSE)),"",VLOOKUP(A23,【入力用】個人登録!$A$59:$P$127,14,FALSE))</f>
        <v/>
      </c>
      <c r="O23" s="436" t="str">
        <f>IF(ISERROR(VLOOKUP(A23,【入力用】個人登録!$A$21:$P$50,15,FALSE)),"",VLOOKUP(A23,【入力用】個人登録!$A$21:$P$50,15,FALSE)) &amp; IF(ISERROR(VLOOKUP(A23,【入力用】個人登録!$A$59:$P$127,15,FALSE)),"",VLOOKUP(A23,【入力用】個人登録!$A$59:$P$127,15,FALSE))</f>
        <v/>
      </c>
      <c r="P23" s="528" t="str">
        <f>IF(ISERROR(VLOOKUP(A23,【入力用】個人登録!$A$21:$P$50,16,FALSE)),"",VLOOKUP(A23,【入力用】個人登録!$A$21:$P$50,16,FALSE)) &amp; IF(ISERROR(VLOOKUP(A23,【入力用】個人登録!$A$59:$P$127,16,FALSE)),"",VLOOKUP(A23,【入力用】個人登録!$A$59:$P$127,16,FALSE))</f>
        <v/>
      </c>
      <c r="R23" s="355">
        <f>IF(ISERROR(VLOOKUP(A23,【入力用】個人登録!$A$21:$R$50,18,FALSE)),"",VLOOKUP(A23,【入力用】個人登録!$A$21:$R$50,18,FALSE))</f>
        <v>0</v>
      </c>
    </row>
    <row r="24" spans="1:18" ht="19.899999999999999" customHeight="1">
      <c r="A24" s="428" t="str">
        <f>【入力用】個人登録!A24</f>
        <v>32</v>
      </c>
      <c r="B24" s="429" t="str">
        <f>IF(ISERROR(VLOOKUP(A24,【入力用】個人登録!$A$21:$P$50,2,FALSE)),"",VLOOKUP(A24,【入力用】個人登録!$A$21:$P$50,2,FALSE)) &amp; IF(ISERROR(VLOOKUP(A24,【入力用】個人登録!$A$59:$P$127,2,FALSE)),"",VLOOKUP(A24,【入力用】個人登録!$A$59:$P$127,2,FALSE))</f>
        <v>32</v>
      </c>
      <c r="C24" s="712" t="str">
        <f>IF(ISERROR(VLOOKUP(A24,【入力用】個人登録!$A$21:$P$50,3,FALSE)),"",VLOOKUP(A24,【入力用】個人登録!$A$21:$P$50,3,FALSE)) &amp; IF(ISERROR(VLOOKUP(A24,【入力用】個人登録!$A$59:$P$127,3,FALSE)),"",VLOOKUP(A24,【入力用】個人登録!$A$59:$P$127,3,FALSE))</f>
        <v/>
      </c>
      <c r="D24" s="713"/>
      <c r="E24" s="430" t="str">
        <f>IF(ISERROR(VLOOKUP(A24,【入力用】個人登録!$A$21:$P$50,5,FALSE)),"",VLOOKUP(A24,【入力用】個人登録!$A$21:$P$50,5,FALSE)) &amp; IF(ISERROR(VLOOKUP(A24,【入力用】個人登録!$A$59:$P$127,5,FALSE)),"",VLOOKUP(A24,【入力用】個人登録!$A$59:$P$127,5,FALSE))</f>
        <v/>
      </c>
      <c r="F24" s="714" t="str">
        <f>IF(ISERROR(VLOOKUP(A24,【入力用】個人登録!$A$21:$P$50,6,FALSE)),"",VLOOKUP(A24,【入力用】個人登録!$A$21:$P$50,6,FALSE)) &amp; IF(ISERROR(VLOOKUP(A24,【入力用】個人登録!$A$59:$P$127,6,FALSE)),"",VLOOKUP(A24,【入力用】個人登録!$A$59:$P$127,6,FALSE))</f>
        <v/>
      </c>
      <c r="G24" s="713"/>
      <c r="H24" s="432" t="str">
        <f>IF(ISERROR(VLOOKUP(A24,【入力用】個人登録!$A$21:$P$50,8,FALSE)),"",VLOOKUP(A24,【入力用】個人登録!$A$21:$P$50,8,FALSE)) &amp; IF(ISERROR(VLOOKUP(A24,【入力用】個人登録!$A$59:$P$127,8,FALSE)),"",VLOOKUP(A24,【入力用】個人登録!$A$59:$P$127,8,FALSE))</f>
        <v/>
      </c>
      <c r="I24" s="431" t="str">
        <f>IF(ISERROR(VLOOKUP(A24,【入力用】個人登録!$A$21:$P$50,9,FALSE)),"",VLOOKUP(A24,【入力用】個人登録!$A$21:$P$50,9,FALSE)) &amp; IF(ISERROR(VLOOKUP(A24,【入力用】個人登録!$A$59:$P$127,9,FALSE)),"",VLOOKUP(A24,【入力用】個人登録!$A$59:$P$127,9,FALSE))</f>
        <v/>
      </c>
      <c r="J24" s="715" t="str">
        <f>IF(ISERROR(VLOOKUP(A24,【入力用】個人登録!$A$21:$P$50,10,FALSE)),"",VLOOKUP(A24,【入力用】個人登録!$A$21:$P$50,10,FALSE)) &amp; IF(ISERROR(VLOOKUP(A24,【入力用】個人登録!$A$59:$P$127,10,FALSE)),"",VLOOKUP(A24,【入力用】個人登録!$A$59:$P$127,10,FALSE))</f>
        <v/>
      </c>
      <c r="K24" s="716"/>
      <c r="L24" s="433" t="str">
        <f>TEXT(IF(ISERROR(VLOOKUP(A24,【入力用】個人登録!$A$21:$P$50,12,FALSE)),"",VLOOKUP(A24,【入力用】個人登録!$A$21:$P$50,12,FALSE)) &amp; IF(ISERROR(VLOOKUP(A24,【入力用】個人登録!$A$59:$P$127,12,FALSE)),"",VLOOKUP(A24,【入力用】個人登録!$A$59:$P$127,12,FALSE)),"ge.m.d")</f>
        <v/>
      </c>
      <c r="M24" s="434" t="str">
        <f>IF(ISERROR(VLOOKUP(A24,【入力用】個人登録!$A$21:$P$50,13,FALSE)),"",VLOOKUP(A24,【入力用】個人登録!$A$21:$P$50,13,FALSE)) &amp; IF(ISERROR(VLOOKUP(A24,【入力用】個人登録!$A$59:$P$127,13,FALSE)),"",VLOOKUP(A24,【入力用】個人登録!$A$59:$P$127,13,FALSE))</f>
        <v/>
      </c>
      <c r="N24" s="435" t="str">
        <f>IF(ISERROR(VLOOKUP(A24,【入力用】個人登録!$A$21:$P$50,14,FALSE)),"",VLOOKUP(A24,【入力用】個人登録!$A$21:$P$50,14,FALSE)) &amp; IF(ISERROR(VLOOKUP(A24,【入力用】個人登録!$A$59:$P$127,14,FALSE)),"",VLOOKUP(A24,【入力用】個人登録!$A$59:$P$127,14,FALSE))</f>
        <v/>
      </c>
      <c r="O24" s="436" t="str">
        <f>IF(ISERROR(VLOOKUP(A24,【入力用】個人登録!$A$21:$P$50,15,FALSE)),"",VLOOKUP(A24,【入力用】個人登録!$A$21:$P$50,15,FALSE)) &amp; IF(ISERROR(VLOOKUP(A24,【入力用】個人登録!$A$59:$P$127,15,FALSE)),"",VLOOKUP(A24,【入力用】個人登録!$A$59:$P$127,15,FALSE))</f>
        <v/>
      </c>
      <c r="P24" s="528" t="str">
        <f>IF(ISERROR(VLOOKUP(A24,【入力用】個人登録!$A$21:$P$50,16,FALSE)),"",VLOOKUP(A24,【入力用】個人登録!$A$21:$P$50,16,FALSE)) &amp; IF(ISERROR(VLOOKUP(A24,【入力用】個人登録!$A$59:$P$127,16,FALSE)),"",VLOOKUP(A24,【入力用】個人登録!$A$59:$P$127,16,FALSE))</f>
        <v/>
      </c>
      <c r="R24" s="355">
        <f>IF(ISERROR(VLOOKUP(A24,【入力用】個人登録!$A$21:$R$50,18,FALSE)),"",VLOOKUP(A24,【入力用】個人登録!$A$21:$R$50,18,FALSE))</f>
        <v>0</v>
      </c>
    </row>
    <row r="25" spans="1:18" ht="19.899999999999999" customHeight="1">
      <c r="A25" s="428" t="str">
        <f>【入力用】個人登録!A25</f>
        <v>01</v>
      </c>
      <c r="B25" s="429" t="str">
        <f>IF(ISERROR(VLOOKUP(A25,【入力用】個人登録!$A$21:$P$50,2,FALSE)),"",VLOOKUP(A25,【入力用】個人登録!$A$21:$P$50,2,FALSE)) &amp; IF(ISERROR(VLOOKUP(A25,【入力用】個人登録!$A$59:$P$127,2,FALSE)),"",VLOOKUP(A25,【入力用】個人登録!$A$59:$P$127,2,FALSE))</f>
        <v>1</v>
      </c>
      <c r="C25" s="712" t="str">
        <f>IF(ISERROR(VLOOKUP(A25,【入力用】個人登録!$A$21:$P$50,3,FALSE)),"",VLOOKUP(A25,【入力用】個人登録!$A$21:$P$50,3,FALSE)) &amp; IF(ISERROR(VLOOKUP(A25,【入力用】個人登録!$A$59:$P$127,3,FALSE)),"",VLOOKUP(A25,【入力用】個人登録!$A$59:$P$127,3,FALSE))</f>
        <v/>
      </c>
      <c r="D25" s="713"/>
      <c r="E25" s="430" t="str">
        <f>IF(ISERROR(VLOOKUP(A25,【入力用】個人登録!$A$21:$P$50,5,FALSE)),"",VLOOKUP(A25,【入力用】個人登録!$A$21:$P$50,5,FALSE)) &amp; IF(ISERROR(VLOOKUP(A25,【入力用】個人登録!$A$59:$P$127,5,FALSE)),"",VLOOKUP(A25,【入力用】個人登録!$A$59:$P$127,5,FALSE))</f>
        <v/>
      </c>
      <c r="F25" s="714" t="str">
        <f>IF(ISERROR(VLOOKUP(A25,【入力用】個人登録!$A$21:$P$50,6,FALSE)),"",VLOOKUP(A25,【入力用】個人登録!$A$21:$P$50,6,FALSE)) &amp; IF(ISERROR(VLOOKUP(A25,【入力用】個人登録!$A$59:$P$127,6,FALSE)),"",VLOOKUP(A25,【入力用】個人登録!$A$59:$P$127,6,FALSE))</f>
        <v/>
      </c>
      <c r="G25" s="713"/>
      <c r="H25" s="432" t="str">
        <f>IF(ISERROR(VLOOKUP(A25,【入力用】個人登録!$A$21:$P$50,8,FALSE)),"",VLOOKUP(A25,【入力用】個人登録!$A$21:$P$50,8,FALSE)) &amp; IF(ISERROR(VLOOKUP(A25,【入力用】個人登録!$A$59:$P$127,8,FALSE)),"",VLOOKUP(A25,【入力用】個人登録!$A$59:$P$127,8,FALSE))</f>
        <v/>
      </c>
      <c r="I25" s="431" t="str">
        <f>IF(ISERROR(VLOOKUP(A25,【入力用】個人登録!$A$21:$P$50,9,FALSE)),"",VLOOKUP(A25,【入力用】個人登録!$A$21:$P$50,9,FALSE)) &amp; IF(ISERROR(VLOOKUP(A25,【入力用】個人登録!$A$59:$P$127,9,FALSE)),"",VLOOKUP(A25,【入力用】個人登録!$A$59:$P$127,9,FALSE))</f>
        <v/>
      </c>
      <c r="J25" s="715" t="str">
        <f>IF(ISERROR(VLOOKUP(A25,【入力用】個人登録!$A$21:$P$50,10,FALSE)),"",VLOOKUP(A25,【入力用】個人登録!$A$21:$P$50,10,FALSE)) &amp; IF(ISERROR(VLOOKUP(A25,【入力用】個人登録!$A$59:$P$127,10,FALSE)),"",VLOOKUP(A25,【入力用】個人登録!$A$59:$P$127,10,FALSE))</f>
        <v/>
      </c>
      <c r="K25" s="716"/>
      <c r="L25" s="433" t="str">
        <f>TEXT(IF(ISERROR(VLOOKUP(A25,【入力用】個人登録!$A$21:$P$50,12,FALSE)),"",VLOOKUP(A25,【入力用】個人登録!$A$21:$P$50,12,FALSE)) &amp; IF(ISERROR(VLOOKUP(A25,【入力用】個人登録!$A$59:$P$127,12,FALSE)),"",VLOOKUP(A25,【入力用】個人登録!$A$59:$P$127,12,FALSE)),"ge.m.d")</f>
        <v/>
      </c>
      <c r="M25" s="434" t="str">
        <f>IF(ISERROR(VLOOKUP(A25,【入力用】個人登録!$A$21:$P$50,13,FALSE)),"",VLOOKUP(A25,【入力用】個人登録!$A$21:$P$50,13,FALSE)) &amp; IF(ISERROR(VLOOKUP(A25,【入力用】個人登録!$A$59:$P$127,13,FALSE)),"",VLOOKUP(A25,【入力用】個人登録!$A$59:$P$127,13,FALSE))</f>
        <v/>
      </c>
      <c r="N25" s="435" t="str">
        <f>IF(ISERROR(VLOOKUP(A25,【入力用】個人登録!$A$21:$P$50,14,FALSE)),"",VLOOKUP(A25,【入力用】個人登録!$A$21:$P$50,14,FALSE)) &amp; IF(ISERROR(VLOOKUP(A25,【入力用】個人登録!$A$59:$P$127,14,FALSE)),"",VLOOKUP(A25,【入力用】個人登録!$A$59:$P$127,14,FALSE))</f>
        <v/>
      </c>
      <c r="O25" s="436" t="str">
        <f>IF(ISERROR(VLOOKUP(A25,【入力用】個人登録!$A$21:$P$50,15,FALSE)),"",VLOOKUP(A25,【入力用】個人登録!$A$21:$P$50,15,FALSE)) &amp; IF(ISERROR(VLOOKUP(A25,【入力用】個人登録!$A$59:$P$127,15,FALSE)),"",VLOOKUP(A25,【入力用】個人登録!$A$59:$P$127,15,FALSE))</f>
        <v/>
      </c>
      <c r="P25" s="528" t="str">
        <f>IF(ISERROR(VLOOKUP(A25,【入力用】個人登録!$A$21:$P$50,16,FALSE)),"",VLOOKUP(A25,【入力用】個人登録!$A$21:$P$50,16,FALSE)) &amp; IF(ISERROR(VLOOKUP(A25,【入力用】個人登録!$A$59:$P$127,16,FALSE)),"",VLOOKUP(A25,【入力用】個人登録!$A$59:$P$127,16,FALSE))</f>
        <v/>
      </c>
      <c r="R25" s="355">
        <f>IF(ISERROR(VLOOKUP(A25,【入力用】個人登録!$A$21:$R$50,18,FALSE)),"",VLOOKUP(A25,【入力用】個人登録!$A$21:$R$50,18,FALSE))</f>
        <v>0</v>
      </c>
    </row>
    <row r="26" spans="1:18" ht="19.899999999999999" customHeight="1">
      <c r="A26" s="428" t="str">
        <f>【入力用】個人登録!A26</f>
        <v>02</v>
      </c>
      <c r="B26" s="429" t="str">
        <f>IF(ISERROR(VLOOKUP(A26,【入力用】個人登録!$A$21:$P$50,2,FALSE)),"",VLOOKUP(A26,【入力用】個人登録!$A$21:$P$50,2,FALSE)) &amp; IF(ISERROR(VLOOKUP(A26,【入力用】個人登録!$A$59:$P$127,2,FALSE)),"",VLOOKUP(A26,【入力用】個人登録!$A$59:$P$127,2,FALSE))</f>
        <v/>
      </c>
      <c r="C26" s="712" t="str">
        <f>IF(ISERROR(VLOOKUP(A26,【入力用】個人登録!$A$21:$P$50,3,FALSE)),"",VLOOKUP(A26,【入力用】個人登録!$A$21:$P$50,3,FALSE)) &amp; IF(ISERROR(VLOOKUP(A26,【入力用】個人登録!$A$59:$P$127,3,FALSE)),"",VLOOKUP(A26,【入力用】個人登録!$A$59:$P$127,3,FALSE))</f>
        <v/>
      </c>
      <c r="D26" s="713"/>
      <c r="E26" s="430" t="str">
        <f>IF(ISERROR(VLOOKUP(A26,【入力用】個人登録!$A$21:$P$50,5,FALSE)),"",VLOOKUP(A26,【入力用】個人登録!$A$21:$P$50,5,FALSE)) &amp; IF(ISERROR(VLOOKUP(A26,【入力用】個人登録!$A$59:$P$127,5,FALSE)),"",VLOOKUP(A26,【入力用】個人登録!$A$59:$P$127,5,FALSE))</f>
        <v/>
      </c>
      <c r="F26" s="714" t="str">
        <f>IF(ISERROR(VLOOKUP(A26,【入力用】個人登録!$A$21:$P$50,6,FALSE)),"",VLOOKUP(A26,【入力用】個人登録!$A$21:$P$50,6,FALSE)) &amp; IF(ISERROR(VLOOKUP(A26,【入力用】個人登録!$A$59:$P$127,6,FALSE)),"",VLOOKUP(A26,【入力用】個人登録!$A$59:$P$127,6,FALSE))</f>
        <v/>
      </c>
      <c r="G26" s="713"/>
      <c r="H26" s="432" t="str">
        <f>IF(ISERROR(VLOOKUP(A26,【入力用】個人登録!$A$21:$P$50,8,FALSE)),"",VLOOKUP(A26,【入力用】個人登録!$A$21:$P$50,8,FALSE)) &amp; IF(ISERROR(VLOOKUP(A26,【入力用】個人登録!$A$59:$P$127,8,FALSE)),"",VLOOKUP(A26,【入力用】個人登録!$A$59:$P$127,8,FALSE))</f>
        <v/>
      </c>
      <c r="I26" s="431" t="str">
        <f>IF(ISERROR(VLOOKUP(A26,【入力用】個人登録!$A$21:$P$50,9,FALSE)),"",VLOOKUP(A26,【入力用】個人登録!$A$21:$P$50,9,FALSE)) &amp; IF(ISERROR(VLOOKUP(A26,【入力用】個人登録!$A$59:$P$127,9,FALSE)),"",VLOOKUP(A26,【入力用】個人登録!$A$59:$P$127,9,FALSE))</f>
        <v/>
      </c>
      <c r="J26" s="715" t="str">
        <f>IF(ISERROR(VLOOKUP(A26,【入力用】個人登録!$A$21:$P$50,10,FALSE)),"",VLOOKUP(A26,【入力用】個人登録!$A$21:$P$50,10,FALSE)) &amp; IF(ISERROR(VLOOKUP(A26,【入力用】個人登録!$A$59:$P$127,10,FALSE)),"",VLOOKUP(A26,【入力用】個人登録!$A$59:$P$127,10,FALSE))</f>
        <v/>
      </c>
      <c r="K26" s="716"/>
      <c r="L26" s="433" t="str">
        <f>TEXT(IF(ISERROR(VLOOKUP(A26,【入力用】個人登録!$A$21:$P$50,12,FALSE)),"",VLOOKUP(A26,【入力用】個人登録!$A$21:$P$50,12,FALSE)) &amp; IF(ISERROR(VLOOKUP(A26,【入力用】個人登録!$A$59:$P$127,12,FALSE)),"",VLOOKUP(A26,【入力用】個人登録!$A$59:$P$127,12,FALSE)),"ge.m.d")</f>
        <v/>
      </c>
      <c r="M26" s="434" t="str">
        <f>IF(ISERROR(VLOOKUP(A26,【入力用】個人登録!$A$21:$P$50,13,FALSE)),"",VLOOKUP(A26,【入力用】個人登録!$A$21:$P$50,13,FALSE)) &amp; IF(ISERROR(VLOOKUP(A26,【入力用】個人登録!$A$59:$P$127,13,FALSE)),"",VLOOKUP(A26,【入力用】個人登録!$A$59:$P$127,13,FALSE))</f>
        <v/>
      </c>
      <c r="N26" s="435" t="str">
        <f>IF(ISERROR(VLOOKUP(A26,【入力用】個人登録!$A$21:$P$50,14,FALSE)),"",VLOOKUP(A26,【入力用】個人登録!$A$21:$P$50,14,FALSE)) &amp; IF(ISERROR(VLOOKUP(A26,【入力用】個人登録!$A$59:$P$127,14,FALSE)),"",VLOOKUP(A26,【入力用】個人登録!$A$59:$P$127,14,FALSE))</f>
        <v/>
      </c>
      <c r="O26" s="436" t="str">
        <f>IF(ISERROR(VLOOKUP(A26,【入力用】個人登録!$A$21:$P$50,15,FALSE)),"",VLOOKUP(A26,【入力用】個人登録!$A$21:$P$50,15,FALSE)) &amp; IF(ISERROR(VLOOKUP(A26,【入力用】個人登録!$A$59:$P$127,15,FALSE)),"",VLOOKUP(A26,【入力用】個人登録!$A$59:$P$127,15,FALSE))</f>
        <v/>
      </c>
      <c r="P26" s="528" t="str">
        <f>IF(ISERROR(VLOOKUP(A26,【入力用】個人登録!$A$21:$P$50,16,FALSE)),"",VLOOKUP(A26,【入力用】個人登録!$A$21:$P$50,16,FALSE)) &amp; IF(ISERROR(VLOOKUP(A26,【入力用】個人登録!$A$59:$P$127,16,FALSE)),"",VLOOKUP(A26,【入力用】個人登録!$A$59:$P$127,16,FALSE))</f>
        <v/>
      </c>
      <c r="R26" s="355">
        <f>IF(ISERROR(VLOOKUP(A26,【入力用】個人登録!$A$21:$R$50,18,FALSE)),"",VLOOKUP(A26,【入力用】個人登録!$A$21:$R$50,18,FALSE))</f>
        <v>0</v>
      </c>
    </row>
    <row r="27" spans="1:18" ht="19.899999999999999" customHeight="1">
      <c r="A27" s="428" t="str">
        <f>【入力用】個人登録!A27</f>
        <v>03</v>
      </c>
      <c r="B27" s="429" t="str">
        <f>IF(ISERROR(VLOOKUP(A27,【入力用】個人登録!$A$21:$P$50,2,FALSE)),"",VLOOKUP(A27,【入力用】個人登録!$A$21:$P$50,2,FALSE)) &amp; IF(ISERROR(VLOOKUP(A27,【入力用】個人登録!$A$59:$P$127,2,FALSE)),"",VLOOKUP(A27,【入力用】個人登録!$A$59:$P$127,2,FALSE))</f>
        <v/>
      </c>
      <c r="C27" s="712" t="str">
        <f>IF(ISERROR(VLOOKUP(A27,【入力用】個人登録!$A$21:$P$50,3,FALSE)),"",VLOOKUP(A27,【入力用】個人登録!$A$21:$P$50,3,FALSE)) &amp; IF(ISERROR(VLOOKUP(A27,【入力用】個人登録!$A$59:$P$127,3,FALSE)),"",VLOOKUP(A27,【入力用】個人登録!$A$59:$P$127,3,FALSE))</f>
        <v/>
      </c>
      <c r="D27" s="713"/>
      <c r="E27" s="430" t="str">
        <f>IF(ISERROR(VLOOKUP(A27,【入力用】個人登録!$A$21:$P$50,5,FALSE)),"",VLOOKUP(A27,【入力用】個人登録!$A$21:$P$50,5,FALSE)) &amp; IF(ISERROR(VLOOKUP(A27,【入力用】個人登録!$A$59:$P$127,5,FALSE)),"",VLOOKUP(A27,【入力用】個人登録!$A$59:$P$127,5,FALSE))</f>
        <v/>
      </c>
      <c r="F27" s="714" t="str">
        <f>IF(ISERROR(VLOOKUP(A27,【入力用】個人登録!$A$21:$P$50,6,FALSE)),"",VLOOKUP(A27,【入力用】個人登録!$A$21:$P$50,6,FALSE)) &amp; IF(ISERROR(VLOOKUP(A27,【入力用】個人登録!$A$59:$P$127,6,FALSE)),"",VLOOKUP(A27,【入力用】個人登録!$A$59:$P$127,6,FALSE))</f>
        <v/>
      </c>
      <c r="G27" s="713"/>
      <c r="H27" s="432" t="str">
        <f>IF(ISERROR(VLOOKUP(A27,【入力用】個人登録!$A$21:$P$50,8,FALSE)),"",VLOOKUP(A27,【入力用】個人登録!$A$21:$P$50,8,FALSE)) &amp; IF(ISERROR(VLOOKUP(A27,【入力用】個人登録!$A$59:$P$127,8,FALSE)),"",VLOOKUP(A27,【入力用】個人登録!$A$59:$P$127,8,FALSE))</f>
        <v/>
      </c>
      <c r="I27" s="431" t="str">
        <f>IF(ISERROR(VLOOKUP(A27,【入力用】個人登録!$A$21:$P$50,9,FALSE)),"",VLOOKUP(A27,【入力用】個人登録!$A$21:$P$50,9,FALSE)) &amp; IF(ISERROR(VLOOKUP(A27,【入力用】個人登録!$A$59:$P$127,9,FALSE)),"",VLOOKUP(A27,【入力用】個人登録!$A$59:$P$127,9,FALSE))</f>
        <v/>
      </c>
      <c r="J27" s="715" t="str">
        <f>IF(ISERROR(VLOOKUP(A27,【入力用】個人登録!$A$21:$P$50,10,FALSE)),"",VLOOKUP(A27,【入力用】個人登録!$A$21:$P$50,10,FALSE)) &amp; IF(ISERROR(VLOOKUP(A27,【入力用】個人登録!$A$59:$P$127,10,FALSE)),"",VLOOKUP(A27,【入力用】個人登録!$A$59:$P$127,10,FALSE))</f>
        <v/>
      </c>
      <c r="K27" s="716"/>
      <c r="L27" s="433" t="str">
        <f>TEXT(IF(ISERROR(VLOOKUP(A27,【入力用】個人登録!$A$21:$P$50,12,FALSE)),"",VLOOKUP(A27,【入力用】個人登録!$A$21:$P$50,12,FALSE)) &amp; IF(ISERROR(VLOOKUP(A27,【入力用】個人登録!$A$59:$P$127,12,FALSE)),"",VLOOKUP(A27,【入力用】個人登録!$A$59:$P$127,12,FALSE)),"ge.m.d")</f>
        <v/>
      </c>
      <c r="M27" s="434" t="str">
        <f>IF(ISERROR(VLOOKUP(A27,【入力用】個人登録!$A$21:$P$50,13,FALSE)),"",VLOOKUP(A27,【入力用】個人登録!$A$21:$P$50,13,FALSE)) &amp; IF(ISERROR(VLOOKUP(A27,【入力用】個人登録!$A$59:$P$127,13,FALSE)),"",VLOOKUP(A27,【入力用】個人登録!$A$59:$P$127,13,FALSE))</f>
        <v/>
      </c>
      <c r="N27" s="435" t="str">
        <f>IF(ISERROR(VLOOKUP(A27,【入力用】個人登録!$A$21:$P$50,14,FALSE)),"",VLOOKUP(A27,【入力用】個人登録!$A$21:$P$50,14,FALSE)) &amp; IF(ISERROR(VLOOKUP(A27,【入力用】個人登録!$A$59:$P$127,14,FALSE)),"",VLOOKUP(A27,【入力用】個人登録!$A$59:$P$127,14,FALSE))</f>
        <v/>
      </c>
      <c r="O27" s="436" t="str">
        <f>IF(ISERROR(VLOOKUP(A27,【入力用】個人登録!$A$21:$P$50,15,FALSE)),"",VLOOKUP(A27,【入力用】個人登録!$A$21:$P$50,15,FALSE)) &amp; IF(ISERROR(VLOOKUP(A27,【入力用】個人登録!$A$59:$P$127,15,FALSE)),"",VLOOKUP(A27,【入力用】個人登録!$A$59:$P$127,15,FALSE))</f>
        <v/>
      </c>
      <c r="P27" s="528" t="str">
        <f>IF(ISERROR(VLOOKUP(A27,【入力用】個人登録!$A$21:$P$50,16,FALSE)),"",VLOOKUP(A27,【入力用】個人登録!$A$21:$P$50,16,FALSE)) &amp; IF(ISERROR(VLOOKUP(A27,【入力用】個人登録!$A$59:$P$127,16,FALSE)),"",VLOOKUP(A27,【入力用】個人登録!$A$59:$P$127,16,FALSE))</f>
        <v/>
      </c>
      <c r="R27" s="355">
        <f>IF(ISERROR(VLOOKUP(A27,【入力用】個人登録!$A$21:$R$50,18,FALSE)),"",VLOOKUP(A27,【入力用】個人登録!$A$21:$R$50,18,FALSE))</f>
        <v>0</v>
      </c>
    </row>
    <row r="28" spans="1:18" ht="19.899999999999999" customHeight="1">
      <c r="A28" s="428" t="str">
        <f>【入力用】個人登録!A28</f>
        <v>04</v>
      </c>
      <c r="B28" s="429" t="str">
        <f>IF(ISERROR(VLOOKUP(A28,【入力用】個人登録!$A$21:$P$50,2,FALSE)),"",VLOOKUP(A28,【入力用】個人登録!$A$21:$P$50,2,FALSE)) &amp; IF(ISERROR(VLOOKUP(A28,【入力用】個人登録!$A$59:$P$127,2,FALSE)),"",VLOOKUP(A28,【入力用】個人登録!$A$59:$P$127,2,FALSE))</f>
        <v/>
      </c>
      <c r="C28" s="712" t="str">
        <f>IF(ISERROR(VLOOKUP(A28,【入力用】個人登録!$A$21:$P$50,3,FALSE)),"",VLOOKUP(A28,【入力用】個人登録!$A$21:$P$50,3,FALSE)) &amp; IF(ISERROR(VLOOKUP(A28,【入力用】個人登録!$A$59:$P$127,3,FALSE)),"",VLOOKUP(A28,【入力用】個人登録!$A$59:$P$127,3,FALSE))</f>
        <v/>
      </c>
      <c r="D28" s="713"/>
      <c r="E28" s="430" t="str">
        <f>IF(ISERROR(VLOOKUP(A28,【入力用】個人登録!$A$21:$P$50,5,FALSE)),"",VLOOKUP(A28,【入力用】個人登録!$A$21:$P$50,5,FALSE)) &amp; IF(ISERROR(VLOOKUP(A28,【入力用】個人登録!$A$59:$P$127,5,FALSE)),"",VLOOKUP(A28,【入力用】個人登録!$A$59:$P$127,5,FALSE))</f>
        <v/>
      </c>
      <c r="F28" s="714" t="str">
        <f>IF(ISERROR(VLOOKUP(A28,【入力用】個人登録!$A$21:$P$50,6,FALSE)),"",VLOOKUP(A28,【入力用】個人登録!$A$21:$P$50,6,FALSE)) &amp; IF(ISERROR(VLOOKUP(A28,【入力用】個人登録!$A$59:$P$127,6,FALSE)),"",VLOOKUP(A28,【入力用】個人登録!$A$59:$P$127,6,FALSE))</f>
        <v/>
      </c>
      <c r="G28" s="713"/>
      <c r="H28" s="432" t="str">
        <f>IF(ISERROR(VLOOKUP(A28,【入力用】個人登録!$A$21:$P$50,8,FALSE)),"",VLOOKUP(A28,【入力用】個人登録!$A$21:$P$50,8,FALSE)) &amp; IF(ISERROR(VLOOKUP(A28,【入力用】個人登録!$A$59:$P$127,8,FALSE)),"",VLOOKUP(A28,【入力用】個人登録!$A$59:$P$127,8,FALSE))</f>
        <v/>
      </c>
      <c r="I28" s="431" t="str">
        <f>IF(ISERROR(VLOOKUP(A28,【入力用】個人登録!$A$21:$P$50,9,FALSE)),"",VLOOKUP(A28,【入力用】個人登録!$A$21:$P$50,9,FALSE)) &amp; IF(ISERROR(VLOOKUP(A28,【入力用】個人登録!$A$59:$P$127,9,FALSE)),"",VLOOKUP(A28,【入力用】個人登録!$A$59:$P$127,9,FALSE))</f>
        <v/>
      </c>
      <c r="J28" s="715" t="str">
        <f>IF(ISERROR(VLOOKUP(A28,【入力用】個人登録!$A$21:$P$50,10,FALSE)),"",VLOOKUP(A28,【入力用】個人登録!$A$21:$P$50,10,FALSE)) &amp; IF(ISERROR(VLOOKUP(A28,【入力用】個人登録!$A$59:$P$127,10,FALSE)),"",VLOOKUP(A28,【入力用】個人登録!$A$59:$P$127,10,FALSE))</f>
        <v/>
      </c>
      <c r="K28" s="716"/>
      <c r="L28" s="433" t="str">
        <f>TEXT(IF(ISERROR(VLOOKUP(A28,【入力用】個人登録!$A$21:$P$50,12,FALSE)),"",VLOOKUP(A28,【入力用】個人登録!$A$21:$P$50,12,FALSE)) &amp; IF(ISERROR(VLOOKUP(A28,【入力用】個人登録!$A$59:$P$127,12,FALSE)),"",VLOOKUP(A28,【入力用】個人登録!$A$59:$P$127,12,FALSE)),"ge.m.d")</f>
        <v/>
      </c>
      <c r="M28" s="434" t="str">
        <f>IF(ISERROR(VLOOKUP(A28,【入力用】個人登録!$A$21:$P$50,13,FALSE)),"",VLOOKUP(A28,【入力用】個人登録!$A$21:$P$50,13,FALSE)) &amp; IF(ISERROR(VLOOKUP(A28,【入力用】個人登録!$A$59:$P$127,13,FALSE)),"",VLOOKUP(A28,【入力用】個人登録!$A$59:$P$127,13,FALSE))</f>
        <v/>
      </c>
      <c r="N28" s="435" t="str">
        <f>IF(ISERROR(VLOOKUP(A28,【入力用】個人登録!$A$21:$P$50,14,FALSE)),"",VLOOKUP(A28,【入力用】個人登録!$A$21:$P$50,14,FALSE)) &amp; IF(ISERROR(VLOOKUP(A28,【入力用】個人登録!$A$59:$P$127,14,FALSE)),"",VLOOKUP(A28,【入力用】個人登録!$A$59:$P$127,14,FALSE))</f>
        <v/>
      </c>
      <c r="O28" s="436" t="str">
        <f>IF(ISERROR(VLOOKUP(A28,【入力用】個人登録!$A$21:$P$50,15,FALSE)),"",VLOOKUP(A28,【入力用】個人登録!$A$21:$P$50,15,FALSE)) &amp; IF(ISERROR(VLOOKUP(A28,【入力用】個人登録!$A$59:$P$127,15,FALSE)),"",VLOOKUP(A28,【入力用】個人登録!$A$59:$P$127,15,FALSE))</f>
        <v/>
      </c>
      <c r="P28" s="528" t="str">
        <f>IF(ISERROR(VLOOKUP(A28,【入力用】個人登録!$A$21:$P$50,16,FALSE)),"",VLOOKUP(A28,【入力用】個人登録!$A$21:$P$50,16,FALSE)) &amp; IF(ISERROR(VLOOKUP(A28,【入力用】個人登録!$A$59:$P$127,16,FALSE)),"",VLOOKUP(A28,【入力用】個人登録!$A$59:$P$127,16,FALSE))</f>
        <v/>
      </c>
      <c r="R28" s="355">
        <f>IF(ISERROR(VLOOKUP(A28,【入力用】個人登録!$A$21:$R$50,18,FALSE)),"",VLOOKUP(A28,【入力用】個人登録!$A$21:$R$50,18,FALSE))</f>
        <v>0</v>
      </c>
    </row>
    <row r="29" spans="1:18" ht="19.899999999999999" customHeight="1">
      <c r="A29" s="428" t="str">
        <f>【入力用】個人登録!A29</f>
        <v>05</v>
      </c>
      <c r="B29" s="429" t="str">
        <f>IF(ISERROR(VLOOKUP(A29,【入力用】個人登録!$A$21:$P$50,2,FALSE)),"",VLOOKUP(A29,【入力用】個人登録!$A$21:$P$50,2,FALSE)) &amp; IF(ISERROR(VLOOKUP(A29,【入力用】個人登録!$A$59:$P$127,2,FALSE)),"",VLOOKUP(A29,【入力用】個人登録!$A$59:$P$127,2,FALSE))</f>
        <v/>
      </c>
      <c r="C29" s="712" t="str">
        <f>IF(ISERROR(VLOOKUP(A29,【入力用】個人登録!$A$21:$P$50,3,FALSE)),"",VLOOKUP(A29,【入力用】個人登録!$A$21:$P$50,3,FALSE)) &amp; IF(ISERROR(VLOOKUP(A29,【入力用】個人登録!$A$59:$P$127,3,FALSE)),"",VLOOKUP(A29,【入力用】個人登録!$A$59:$P$127,3,FALSE))</f>
        <v/>
      </c>
      <c r="D29" s="713"/>
      <c r="E29" s="430" t="str">
        <f>IF(ISERROR(VLOOKUP(A29,【入力用】個人登録!$A$21:$P$50,5,FALSE)),"",VLOOKUP(A29,【入力用】個人登録!$A$21:$P$50,5,FALSE)) &amp; IF(ISERROR(VLOOKUP(A29,【入力用】個人登録!$A$59:$P$127,5,FALSE)),"",VLOOKUP(A29,【入力用】個人登録!$A$59:$P$127,5,FALSE))</f>
        <v/>
      </c>
      <c r="F29" s="714" t="str">
        <f>IF(ISERROR(VLOOKUP(A29,【入力用】個人登録!$A$21:$P$50,6,FALSE)),"",VLOOKUP(A29,【入力用】個人登録!$A$21:$P$50,6,FALSE)) &amp; IF(ISERROR(VLOOKUP(A29,【入力用】個人登録!$A$59:$P$127,6,FALSE)),"",VLOOKUP(A29,【入力用】個人登録!$A$59:$P$127,6,FALSE))</f>
        <v/>
      </c>
      <c r="G29" s="713"/>
      <c r="H29" s="432" t="str">
        <f>IF(ISERROR(VLOOKUP(A29,【入力用】個人登録!$A$21:$P$50,8,FALSE)),"",VLOOKUP(A29,【入力用】個人登録!$A$21:$P$50,8,FALSE)) &amp; IF(ISERROR(VLOOKUP(A29,【入力用】個人登録!$A$59:$P$127,8,FALSE)),"",VLOOKUP(A29,【入力用】個人登録!$A$59:$P$127,8,FALSE))</f>
        <v/>
      </c>
      <c r="I29" s="431" t="str">
        <f>IF(ISERROR(VLOOKUP(A29,【入力用】個人登録!$A$21:$P$50,9,FALSE)),"",VLOOKUP(A29,【入力用】個人登録!$A$21:$P$50,9,FALSE)) &amp; IF(ISERROR(VLOOKUP(A29,【入力用】個人登録!$A$59:$P$127,9,FALSE)),"",VLOOKUP(A29,【入力用】個人登録!$A$59:$P$127,9,FALSE))</f>
        <v/>
      </c>
      <c r="J29" s="715" t="str">
        <f>IF(ISERROR(VLOOKUP(A29,【入力用】個人登録!$A$21:$P$50,10,FALSE)),"",VLOOKUP(A29,【入力用】個人登録!$A$21:$P$50,10,FALSE)) &amp; IF(ISERROR(VLOOKUP(A29,【入力用】個人登録!$A$59:$P$127,10,FALSE)),"",VLOOKUP(A29,【入力用】個人登録!$A$59:$P$127,10,FALSE))</f>
        <v/>
      </c>
      <c r="K29" s="716"/>
      <c r="L29" s="433" t="str">
        <f>TEXT(IF(ISERROR(VLOOKUP(A29,【入力用】個人登録!$A$21:$P$50,12,FALSE)),"",VLOOKUP(A29,【入力用】個人登録!$A$21:$P$50,12,FALSE)) &amp; IF(ISERROR(VLOOKUP(A29,【入力用】個人登録!$A$59:$P$127,12,FALSE)),"",VLOOKUP(A29,【入力用】個人登録!$A$59:$P$127,12,FALSE)),"ge.m.d")</f>
        <v/>
      </c>
      <c r="M29" s="434" t="str">
        <f>IF(ISERROR(VLOOKUP(A29,【入力用】個人登録!$A$21:$P$50,13,FALSE)),"",VLOOKUP(A29,【入力用】個人登録!$A$21:$P$50,13,FALSE)) &amp; IF(ISERROR(VLOOKUP(A29,【入力用】個人登録!$A$59:$P$127,13,FALSE)),"",VLOOKUP(A29,【入力用】個人登録!$A$59:$P$127,13,FALSE))</f>
        <v/>
      </c>
      <c r="N29" s="435" t="str">
        <f>IF(ISERROR(VLOOKUP(A29,【入力用】個人登録!$A$21:$P$50,14,FALSE)),"",VLOOKUP(A29,【入力用】個人登録!$A$21:$P$50,14,FALSE)) &amp; IF(ISERROR(VLOOKUP(A29,【入力用】個人登録!$A$59:$P$127,14,FALSE)),"",VLOOKUP(A29,【入力用】個人登録!$A$59:$P$127,14,FALSE))</f>
        <v/>
      </c>
      <c r="O29" s="436" t="str">
        <f>IF(ISERROR(VLOOKUP(A29,【入力用】個人登録!$A$21:$P$50,15,FALSE)),"",VLOOKUP(A29,【入力用】個人登録!$A$21:$P$50,15,FALSE)) &amp; IF(ISERROR(VLOOKUP(A29,【入力用】個人登録!$A$59:$P$127,15,FALSE)),"",VLOOKUP(A29,【入力用】個人登録!$A$59:$P$127,15,FALSE))</f>
        <v/>
      </c>
      <c r="P29" s="528" t="str">
        <f>IF(ISERROR(VLOOKUP(A29,【入力用】個人登録!$A$21:$P$50,16,FALSE)),"",VLOOKUP(A29,【入力用】個人登録!$A$21:$P$50,16,FALSE)) &amp; IF(ISERROR(VLOOKUP(A29,【入力用】個人登録!$A$59:$P$127,16,FALSE)),"",VLOOKUP(A29,【入力用】個人登録!$A$59:$P$127,16,FALSE))</f>
        <v/>
      </c>
      <c r="R29" s="355">
        <f>IF(ISERROR(VLOOKUP(A29,【入力用】個人登録!$A$21:$R$50,18,FALSE)),"",VLOOKUP(A29,【入力用】個人登録!$A$21:$R$50,18,FALSE))</f>
        <v>0</v>
      </c>
    </row>
    <row r="30" spans="1:18" ht="19.899999999999999" customHeight="1">
      <c r="A30" s="428" t="str">
        <f>【入力用】個人登録!A30</f>
        <v>06</v>
      </c>
      <c r="B30" s="429" t="str">
        <f>IF(ISERROR(VLOOKUP(A30,【入力用】個人登録!$A$21:$P$50,2,FALSE)),"",VLOOKUP(A30,【入力用】個人登録!$A$21:$P$50,2,FALSE)) &amp; IF(ISERROR(VLOOKUP(A30,【入力用】個人登録!$A$59:$P$127,2,FALSE)),"",VLOOKUP(A30,【入力用】個人登録!$A$59:$P$127,2,FALSE))</f>
        <v/>
      </c>
      <c r="C30" s="712" t="str">
        <f>IF(ISERROR(VLOOKUP(A30,【入力用】個人登録!$A$21:$P$50,3,FALSE)),"",VLOOKUP(A30,【入力用】個人登録!$A$21:$P$50,3,FALSE)) &amp; IF(ISERROR(VLOOKUP(A30,【入力用】個人登録!$A$59:$P$127,3,FALSE)),"",VLOOKUP(A30,【入力用】個人登録!$A$59:$P$127,3,FALSE))</f>
        <v/>
      </c>
      <c r="D30" s="713"/>
      <c r="E30" s="430" t="str">
        <f>IF(ISERROR(VLOOKUP(A30,【入力用】個人登録!$A$21:$P$50,5,FALSE)),"",VLOOKUP(A30,【入力用】個人登録!$A$21:$P$50,5,FALSE)) &amp; IF(ISERROR(VLOOKUP(A30,【入力用】個人登録!$A$59:$P$127,5,FALSE)),"",VLOOKUP(A30,【入力用】個人登録!$A$59:$P$127,5,FALSE))</f>
        <v/>
      </c>
      <c r="F30" s="714" t="str">
        <f>IF(ISERROR(VLOOKUP(A30,【入力用】個人登録!$A$21:$P$50,6,FALSE)),"",VLOOKUP(A30,【入力用】個人登録!$A$21:$P$50,6,FALSE)) &amp; IF(ISERROR(VLOOKUP(A30,【入力用】個人登録!$A$59:$P$127,6,FALSE)),"",VLOOKUP(A30,【入力用】個人登録!$A$59:$P$127,6,FALSE))</f>
        <v/>
      </c>
      <c r="G30" s="713"/>
      <c r="H30" s="432" t="str">
        <f>IF(ISERROR(VLOOKUP(A30,【入力用】個人登録!$A$21:$P$50,8,FALSE)),"",VLOOKUP(A30,【入力用】個人登録!$A$21:$P$50,8,FALSE)) &amp; IF(ISERROR(VLOOKUP(A30,【入力用】個人登録!$A$59:$P$127,8,FALSE)),"",VLOOKUP(A30,【入力用】個人登録!$A$59:$P$127,8,FALSE))</f>
        <v/>
      </c>
      <c r="I30" s="431" t="str">
        <f>IF(ISERROR(VLOOKUP(A30,【入力用】個人登録!$A$21:$P$50,9,FALSE)),"",VLOOKUP(A30,【入力用】個人登録!$A$21:$P$50,9,FALSE)) &amp; IF(ISERROR(VLOOKUP(A30,【入力用】個人登録!$A$59:$P$127,9,FALSE)),"",VLOOKUP(A30,【入力用】個人登録!$A$59:$P$127,9,FALSE))</f>
        <v/>
      </c>
      <c r="J30" s="715" t="str">
        <f>IF(ISERROR(VLOOKUP(A30,【入力用】個人登録!$A$21:$P$50,10,FALSE)),"",VLOOKUP(A30,【入力用】個人登録!$A$21:$P$50,10,FALSE)) &amp; IF(ISERROR(VLOOKUP(A30,【入力用】個人登録!$A$59:$P$127,10,FALSE)),"",VLOOKUP(A30,【入力用】個人登録!$A$59:$P$127,10,FALSE))</f>
        <v/>
      </c>
      <c r="K30" s="716"/>
      <c r="L30" s="433" t="str">
        <f>TEXT(IF(ISERROR(VLOOKUP(A30,【入力用】個人登録!$A$21:$P$50,12,FALSE)),"",VLOOKUP(A30,【入力用】個人登録!$A$21:$P$50,12,FALSE)) &amp; IF(ISERROR(VLOOKUP(A30,【入力用】個人登録!$A$59:$P$127,12,FALSE)),"",VLOOKUP(A30,【入力用】個人登録!$A$59:$P$127,12,FALSE)),"ge.m.d")</f>
        <v/>
      </c>
      <c r="M30" s="434" t="str">
        <f>IF(ISERROR(VLOOKUP(A30,【入力用】個人登録!$A$21:$P$50,13,FALSE)),"",VLOOKUP(A30,【入力用】個人登録!$A$21:$P$50,13,FALSE)) &amp; IF(ISERROR(VLOOKUP(A30,【入力用】個人登録!$A$59:$P$127,13,FALSE)),"",VLOOKUP(A30,【入力用】個人登録!$A$59:$P$127,13,FALSE))</f>
        <v/>
      </c>
      <c r="N30" s="435" t="str">
        <f>IF(ISERROR(VLOOKUP(A30,【入力用】個人登録!$A$21:$P$50,14,FALSE)),"",VLOOKUP(A30,【入力用】個人登録!$A$21:$P$50,14,FALSE)) &amp; IF(ISERROR(VLOOKUP(A30,【入力用】個人登録!$A$59:$P$127,14,FALSE)),"",VLOOKUP(A30,【入力用】個人登録!$A$59:$P$127,14,FALSE))</f>
        <v/>
      </c>
      <c r="O30" s="436" t="str">
        <f>IF(ISERROR(VLOOKUP(A30,【入力用】個人登録!$A$21:$P$50,15,FALSE)),"",VLOOKUP(A30,【入力用】個人登録!$A$21:$P$50,15,FALSE)) &amp; IF(ISERROR(VLOOKUP(A30,【入力用】個人登録!$A$59:$P$127,15,FALSE)),"",VLOOKUP(A30,【入力用】個人登録!$A$59:$P$127,15,FALSE))</f>
        <v/>
      </c>
      <c r="P30" s="528" t="str">
        <f>IF(ISERROR(VLOOKUP(A30,【入力用】個人登録!$A$21:$P$50,16,FALSE)),"",VLOOKUP(A30,【入力用】個人登録!$A$21:$P$50,16,FALSE)) &amp; IF(ISERROR(VLOOKUP(A30,【入力用】個人登録!$A$59:$P$127,16,FALSE)),"",VLOOKUP(A30,【入力用】個人登録!$A$59:$P$127,16,FALSE))</f>
        <v/>
      </c>
      <c r="R30" s="355">
        <f>IF(ISERROR(VLOOKUP(A30,【入力用】個人登録!$A$21:$R$50,18,FALSE)),"",VLOOKUP(A30,【入力用】個人登録!$A$21:$R$50,18,FALSE))</f>
        <v>0</v>
      </c>
    </row>
    <row r="31" spans="1:18" ht="19.899999999999999" customHeight="1">
      <c r="A31" s="428" t="str">
        <f>【入力用】個人登録!A31</f>
        <v>07</v>
      </c>
      <c r="B31" s="429" t="str">
        <f>IF(ISERROR(VLOOKUP(A31,【入力用】個人登録!$A$21:$P$50,2,FALSE)),"",VLOOKUP(A31,【入力用】個人登録!$A$21:$P$50,2,FALSE)) &amp; IF(ISERROR(VLOOKUP(A31,【入力用】個人登録!$A$59:$P$127,2,FALSE)),"",VLOOKUP(A31,【入力用】個人登録!$A$59:$P$127,2,FALSE))</f>
        <v/>
      </c>
      <c r="C31" s="712" t="str">
        <f>IF(ISERROR(VLOOKUP(A31,【入力用】個人登録!$A$21:$P$50,3,FALSE)),"",VLOOKUP(A31,【入力用】個人登録!$A$21:$P$50,3,FALSE)) &amp; IF(ISERROR(VLOOKUP(A31,【入力用】個人登録!$A$59:$P$127,3,FALSE)),"",VLOOKUP(A31,【入力用】個人登録!$A$59:$P$127,3,FALSE))</f>
        <v/>
      </c>
      <c r="D31" s="713"/>
      <c r="E31" s="430" t="str">
        <f>IF(ISERROR(VLOOKUP(A31,【入力用】個人登録!$A$21:$P$50,5,FALSE)),"",VLOOKUP(A31,【入力用】個人登録!$A$21:$P$50,5,FALSE)) &amp; IF(ISERROR(VLOOKUP(A31,【入力用】個人登録!$A$59:$P$127,5,FALSE)),"",VLOOKUP(A31,【入力用】個人登録!$A$59:$P$127,5,FALSE))</f>
        <v/>
      </c>
      <c r="F31" s="714" t="str">
        <f>IF(ISERROR(VLOOKUP(A31,【入力用】個人登録!$A$21:$P$50,6,FALSE)),"",VLOOKUP(A31,【入力用】個人登録!$A$21:$P$50,6,FALSE)) &amp; IF(ISERROR(VLOOKUP(A31,【入力用】個人登録!$A$59:$P$127,6,FALSE)),"",VLOOKUP(A31,【入力用】個人登録!$A$59:$P$127,6,FALSE))</f>
        <v/>
      </c>
      <c r="G31" s="713"/>
      <c r="H31" s="432" t="str">
        <f>IF(ISERROR(VLOOKUP(A31,【入力用】個人登録!$A$21:$P$50,8,FALSE)),"",VLOOKUP(A31,【入力用】個人登録!$A$21:$P$50,8,FALSE)) &amp; IF(ISERROR(VLOOKUP(A31,【入力用】個人登録!$A$59:$P$127,8,FALSE)),"",VLOOKUP(A31,【入力用】個人登録!$A$59:$P$127,8,FALSE))</f>
        <v/>
      </c>
      <c r="I31" s="431" t="str">
        <f>IF(ISERROR(VLOOKUP(A31,【入力用】個人登録!$A$21:$P$50,9,FALSE)),"",VLOOKUP(A31,【入力用】個人登録!$A$21:$P$50,9,FALSE)) &amp; IF(ISERROR(VLOOKUP(A31,【入力用】個人登録!$A$59:$P$127,9,FALSE)),"",VLOOKUP(A31,【入力用】個人登録!$A$59:$P$127,9,FALSE))</f>
        <v/>
      </c>
      <c r="J31" s="715" t="str">
        <f>IF(ISERROR(VLOOKUP(A31,【入力用】個人登録!$A$21:$P$50,10,FALSE)),"",VLOOKUP(A31,【入力用】個人登録!$A$21:$P$50,10,FALSE)) &amp; IF(ISERROR(VLOOKUP(A31,【入力用】個人登録!$A$59:$P$127,10,FALSE)),"",VLOOKUP(A31,【入力用】個人登録!$A$59:$P$127,10,FALSE))</f>
        <v/>
      </c>
      <c r="K31" s="716"/>
      <c r="L31" s="433" t="str">
        <f>TEXT(IF(ISERROR(VLOOKUP(A31,【入力用】個人登録!$A$21:$P$50,12,FALSE)),"",VLOOKUP(A31,【入力用】個人登録!$A$21:$P$50,12,FALSE)) &amp; IF(ISERROR(VLOOKUP(A31,【入力用】個人登録!$A$59:$P$127,12,FALSE)),"",VLOOKUP(A31,【入力用】個人登録!$A$59:$P$127,12,FALSE)),"ge.m.d")</f>
        <v/>
      </c>
      <c r="M31" s="434" t="str">
        <f>IF(ISERROR(VLOOKUP(A31,【入力用】個人登録!$A$21:$P$50,13,FALSE)),"",VLOOKUP(A31,【入力用】個人登録!$A$21:$P$50,13,FALSE)) &amp; IF(ISERROR(VLOOKUP(A31,【入力用】個人登録!$A$59:$P$127,13,FALSE)),"",VLOOKUP(A31,【入力用】個人登録!$A$59:$P$127,13,FALSE))</f>
        <v/>
      </c>
      <c r="N31" s="435" t="str">
        <f>IF(ISERROR(VLOOKUP(A31,【入力用】個人登録!$A$21:$P$50,14,FALSE)),"",VLOOKUP(A31,【入力用】個人登録!$A$21:$P$50,14,FALSE)) &amp; IF(ISERROR(VLOOKUP(A31,【入力用】個人登録!$A$59:$P$127,14,FALSE)),"",VLOOKUP(A31,【入力用】個人登録!$A$59:$P$127,14,FALSE))</f>
        <v/>
      </c>
      <c r="O31" s="436" t="str">
        <f>IF(ISERROR(VLOOKUP(A31,【入力用】個人登録!$A$21:$P$50,15,FALSE)),"",VLOOKUP(A31,【入力用】個人登録!$A$21:$P$50,15,FALSE)) &amp; IF(ISERROR(VLOOKUP(A31,【入力用】個人登録!$A$59:$P$127,15,FALSE)),"",VLOOKUP(A31,【入力用】個人登録!$A$59:$P$127,15,FALSE))</f>
        <v/>
      </c>
      <c r="P31" s="528" t="str">
        <f>IF(ISERROR(VLOOKUP(A31,【入力用】個人登録!$A$21:$P$50,16,FALSE)),"",VLOOKUP(A31,【入力用】個人登録!$A$21:$P$50,16,FALSE)) &amp; IF(ISERROR(VLOOKUP(A31,【入力用】個人登録!$A$59:$P$127,16,FALSE)),"",VLOOKUP(A31,【入力用】個人登録!$A$59:$P$127,16,FALSE))</f>
        <v/>
      </c>
      <c r="R31" s="355">
        <f>IF(ISERROR(VLOOKUP(A31,【入力用】個人登録!$A$21:$R$50,18,FALSE)),"",VLOOKUP(A31,【入力用】個人登録!$A$21:$R$50,18,FALSE))</f>
        <v>0</v>
      </c>
    </row>
    <row r="32" spans="1:18" ht="19.899999999999999" customHeight="1">
      <c r="A32" s="428" t="str">
        <f>【入力用】個人登録!A32</f>
        <v>08</v>
      </c>
      <c r="B32" s="429" t="str">
        <f>IF(ISERROR(VLOOKUP(A32,【入力用】個人登録!$A$21:$P$50,2,FALSE)),"",VLOOKUP(A32,【入力用】個人登録!$A$21:$P$50,2,FALSE)) &amp; IF(ISERROR(VLOOKUP(A32,【入力用】個人登録!$A$59:$P$127,2,FALSE)),"",VLOOKUP(A32,【入力用】個人登録!$A$59:$P$127,2,FALSE))</f>
        <v/>
      </c>
      <c r="C32" s="712" t="str">
        <f>IF(ISERROR(VLOOKUP(A32,【入力用】個人登録!$A$21:$P$50,3,FALSE)),"",VLOOKUP(A32,【入力用】個人登録!$A$21:$P$50,3,FALSE)) &amp; IF(ISERROR(VLOOKUP(A32,【入力用】個人登録!$A$59:$P$127,3,FALSE)),"",VLOOKUP(A32,【入力用】個人登録!$A$59:$P$127,3,FALSE))</f>
        <v/>
      </c>
      <c r="D32" s="713"/>
      <c r="E32" s="430" t="str">
        <f>IF(ISERROR(VLOOKUP(A32,【入力用】個人登録!$A$21:$P$50,5,FALSE)),"",VLOOKUP(A32,【入力用】個人登録!$A$21:$P$50,5,FALSE)) &amp; IF(ISERROR(VLOOKUP(A32,【入力用】個人登録!$A$59:$P$127,5,FALSE)),"",VLOOKUP(A32,【入力用】個人登録!$A$59:$P$127,5,FALSE))</f>
        <v/>
      </c>
      <c r="F32" s="714" t="str">
        <f>IF(ISERROR(VLOOKUP(A32,【入力用】個人登録!$A$21:$P$50,6,FALSE)),"",VLOOKUP(A32,【入力用】個人登録!$A$21:$P$50,6,FALSE)) &amp; IF(ISERROR(VLOOKUP(A32,【入力用】個人登録!$A$59:$P$127,6,FALSE)),"",VLOOKUP(A32,【入力用】個人登録!$A$59:$P$127,6,FALSE))</f>
        <v/>
      </c>
      <c r="G32" s="713"/>
      <c r="H32" s="432" t="str">
        <f>IF(ISERROR(VLOOKUP(A32,【入力用】個人登録!$A$21:$P$50,8,FALSE)),"",VLOOKUP(A32,【入力用】個人登録!$A$21:$P$50,8,FALSE)) &amp; IF(ISERROR(VLOOKUP(A32,【入力用】個人登録!$A$59:$P$127,8,FALSE)),"",VLOOKUP(A32,【入力用】個人登録!$A$59:$P$127,8,FALSE))</f>
        <v/>
      </c>
      <c r="I32" s="431" t="str">
        <f>IF(ISERROR(VLOOKUP(A32,【入力用】個人登録!$A$21:$P$50,9,FALSE)),"",VLOOKUP(A32,【入力用】個人登録!$A$21:$P$50,9,FALSE)) &amp; IF(ISERROR(VLOOKUP(A32,【入力用】個人登録!$A$59:$P$127,9,FALSE)),"",VLOOKUP(A32,【入力用】個人登録!$A$59:$P$127,9,FALSE))</f>
        <v/>
      </c>
      <c r="J32" s="715" t="str">
        <f>IF(ISERROR(VLOOKUP(A32,【入力用】個人登録!$A$21:$P$50,10,FALSE)),"",VLOOKUP(A32,【入力用】個人登録!$A$21:$P$50,10,FALSE)) &amp; IF(ISERROR(VLOOKUP(A32,【入力用】個人登録!$A$59:$P$127,10,FALSE)),"",VLOOKUP(A32,【入力用】個人登録!$A$59:$P$127,10,FALSE))</f>
        <v/>
      </c>
      <c r="K32" s="716"/>
      <c r="L32" s="433" t="str">
        <f>TEXT(IF(ISERROR(VLOOKUP(A32,【入力用】個人登録!$A$21:$P$50,12,FALSE)),"",VLOOKUP(A32,【入力用】個人登録!$A$21:$P$50,12,FALSE)) &amp; IF(ISERROR(VLOOKUP(A32,【入力用】個人登録!$A$59:$P$127,12,FALSE)),"",VLOOKUP(A32,【入力用】個人登録!$A$59:$P$127,12,FALSE)),"ge.m.d")</f>
        <v/>
      </c>
      <c r="M32" s="434" t="str">
        <f>IF(ISERROR(VLOOKUP(A32,【入力用】個人登録!$A$21:$P$50,13,FALSE)),"",VLOOKUP(A32,【入力用】個人登録!$A$21:$P$50,13,FALSE)) &amp; IF(ISERROR(VLOOKUP(A32,【入力用】個人登録!$A$59:$P$127,13,FALSE)),"",VLOOKUP(A32,【入力用】個人登録!$A$59:$P$127,13,FALSE))</f>
        <v/>
      </c>
      <c r="N32" s="435" t="str">
        <f>IF(ISERROR(VLOOKUP(A32,【入力用】個人登録!$A$21:$P$50,14,FALSE)),"",VLOOKUP(A32,【入力用】個人登録!$A$21:$P$50,14,FALSE)) &amp; IF(ISERROR(VLOOKUP(A32,【入力用】個人登録!$A$59:$P$127,14,FALSE)),"",VLOOKUP(A32,【入力用】個人登録!$A$59:$P$127,14,FALSE))</f>
        <v/>
      </c>
      <c r="O32" s="436" t="str">
        <f>IF(ISERROR(VLOOKUP(A32,【入力用】個人登録!$A$21:$P$50,15,FALSE)),"",VLOOKUP(A32,【入力用】個人登録!$A$21:$P$50,15,FALSE)) &amp; IF(ISERROR(VLOOKUP(A32,【入力用】個人登録!$A$59:$P$127,15,FALSE)),"",VLOOKUP(A32,【入力用】個人登録!$A$59:$P$127,15,FALSE))</f>
        <v/>
      </c>
      <c r="P32" s="528" t="str">
        <f>IF(ISERROR(VLOOKUP(A32,【入力用】個人登録!$A$21:$P$50,16,FALSE)),"",VLOOKUP(A32,【入力用】個人登録!$A$21:$P$50,16,FALSE)) &amp; IF(ISERROR(VLOOKUP(A32,【入力用】個人登録!$A$59:$P$127,16,FALSE)),"",VLOOKUP(A32,【入力用】個人登録!$A$59:$P$127,16,FALSE))</f>
        <v/>
      </c>
      <c r="R32" s="355">
        <f>IF(ISERROR(VLOOKUP(A32,【入力用】個人登録!$A$21:$R$50,18,FALSE)),"",VLOOKUP(A32,【入力用】個人登録!$A$21:$R$50,18,FALSE))</f>
        <v>0</v>
      </c>
    </row>
    <row r="33" spans="1:18" ht="19.899999999999999" customHeight="1">
      <c r="A33" s="428" t="str">
        <f>【入力用】個人登録!A33</f>
        <v>09</v>
      </c>
      <c r="B33" s="429" t="str">
        <f>IF(ISERROR(VLOOKUP(A33,【入力用】個人登録!$A$21:$P$50,2,FALSE)),"",VLOOKUP(A33,【入力用】個人登録!$A$21:$P$50,2,FALSE)) &amp; IF(ISERROR(VLOOKUP(A33,【入力用】個人登録!$A$59:$P$127,2,FALSE)),"",VLOOKUP(A33,【入力用】個人登録!$A$59:$P$127,2,FALSE))</f>
        <v/>
      </c>
      <c r="C33" s="712" t="str">
        <f>IF(ISERROR(VLOOKUP(A33,【入力用】個人登録!$A$21:$P$50,3,FALSE)),"",VLOOKUP(A33,【入力用】個人登録!$A$21:$P$50,3,FALSE)) &amp; IF(ISERROR(VLOOKUP(A33,【入力用】個人登録!$A$59:$P$127,3,FALSE)),"",VLOOKUP(A33,【入力用】個人登録!$A$59:$P$127,3,FALSE))</f>
        <v/>
      </c>
      <c r="D33" s="713"/>
      <c r="E33" s="430" t="str">
        <f>IF(ISERROR(VLOOKUP(A33,【入力用】個人登録!$A$21:$P$50,5,FALSE)),"",VLOOKUP(A33,【入力用】個人登録!$A$21:$P$50,5,FALSE)) &amp; IF(ISERROR(VLOOKUP(A33,【入力用】個人登録!$A$59:$P$127,5,FALSE)),"",VLOOKUP(A33,【入力用】個人登録!$A$59:$P$127,5,FALSE))</f>
        <v/>
      </c>
      <c r="F33" s="714" t="str">
        <f>IF(ISERROR(VLOOKUP(A33,【入力用】個人登録!$A$21:$P$50,6,FALSE)),"",VLOOKUP(A33,【入力用】個人登録!$A$21:$P$50,6,FALSE)) &amp; IF(ISERROR(VLOOKUP(A33,【入力用】個人登録!$A$59:$P$127,6,FALSE)),"",VLOOKUP(A33,【入力用】個人登録!$A$59:$P$127,6,FALSE))</f>
        <v/>
      </c>
      <c r="G33" s="713"/>
      <c r="H33" s="432" t="str">
        <f>IF(ISERROR(VLOOKUP(A33,【入力用】個人登録!$A$21:$P$50,8,FALSE)),"",VLOOKUP(A33,【入力用】個人登録!$A$21:$P$50,8,FALSE)) &amp; IF(ISERROR(VLOOKUP(A33,【入力用】個人登録!$A$59:$P$127,8,FALSE)),"",VLOOKUP(A33,【入力用】個人登録!$A$59:$P$127,8,FALSE))</f>
        <v/>
      </c>
      <c r="I33" s="431" t="str">
        <f>IF(ISERROR(VLOOKUP(A33,【入力用】個人登録!$A$21:$P$50,9,FALSE)),"",VLOOKUP(A33,【入力用】個人登録!$A$21:$P$50,9,FALSE)) &amp; IF(ISERROR(VLOOKUP(A33,【入力用】個人登録!$A$59:$P$127,9,FALSE)),"",VLOOKUP(A33,【入力用】個人登録!$A$59:$P$127,9,FALSE))</f>
        <v/>
      </c>
      <c r="J33" s="715" t="str">
        <f>IF(ISERROR(VLOOKUP(A33,【入力用】個人登録!$A$21:$P$50,10,FALSE)),"",VLOOKUP(A33,【入力用】個人登録!$A$21:$P$50,10,FALSE)) &amp; IF(ISERROR(VLOOKUP(A33,【入力用】個人登録!$A$59:$P$127,10,FALSE)),"",VLOOKUP(A33,【入力用】個人登録!$A$59:$P$127,10,FALSE))</f>
        <v/>
      </c>
      <c r="K33" s="716"/>
      <c r="L33" s="433" t="str">
        <f>TEXT(IF(ISERROR(VLOOKUP(A33,【入力用】個人登録!$A$21:$P$50,12,FALSE)),"",VLOOKUP(A33,【入力用】個人登録!$A$21:$P$50,12,FALSE)) &amp; IF(ISERROR(VLOOKUP(A33,【入力用】個人登録!$A$59:$P$127,12,FALSE)),"",VLOOKUP(A33,【入力用】個人登録!$A$59:$P$127,12,FALSE)),"ge.m.d")</f>
        <v/>
      </c>
      <c r="M33" s="434" t="str">
        <f>IF(ISERROR(VLOOKUP(A33,【入力用】個人登録!$A$21:$P$50,13,FALSE)),"",VLOOKUP(A33,【入力用】個人登録!$A$21:$P$50,13,FALSE)) &amp; IF(ISERROR(VLOOKUP(A33,【入力用】個人登録!$A$59:$P$127,13,FALSE)),"",VLOOKUP(A33,【入力用】個人登録!$A$59:$P$127,13,FALSE))</f>
        <v/>
      </c>
      <c r="N33" s="435" t="str">
        <f>IF(ISERROR(VLOOKUP(A33,【入力用】個人登録!$A$21:$P$50,14,FALSE)),"",VLOOKUP(A33,【入力用】個人登録!$A$21:$P$50,14,FALSE)) &amp; IF(ISERROR(VLOOKUP(A33,【入力用】個人登録!$A$59:$P$127,14,FALSE)),"",VLOOKUP(A33,【入力用】個人登録!$A$59:$P$127,14,FALSE))</f>
        <v/>
      </c>
      <c r="O33" s="436" t="str">
        <f>IF(ISERROR(VLOOKUP(A33,【入力用】個人登録!$A$21:$P$50,15,FALSE)),"",VLOOKUP(A33,【入力用】個人登録!$A$21:$P$50,15,FALSE)) &amp; IF(ISERROR(VLOOKUP(A33,【入力用】個人登録!$A$59:$P$127,15,FALSE)),"",VLOOKUP(A33,【入力用】個人登録!$A$59:$P$127,15,FALSE))</f>
        <v/>
      </c>
      <c r="P33" s="528" t="str">
        <f>IF(ISERROR(VLOOKUP(A33,【入力用】個人登録!$A$21:$P$50,16,FALSE)),"",VLOOKUP(A33,【入力用】個人登録!$A$21:$P$50,16,FALSE)) &amp; IF(ISERROR(VLOOKUP(A33,【入力用】個人登録!$A$59:$P$127,16,FALSE)),"",VLOOKUP(A33,【入力用】個人登録!$A$59:$P$127,16,FALSE))</f>
        <v/>
      </c>
      <c r="R33" s="355">
        <f>IF(ISERROR(VLOOKUP(A33,【入力用】個人登録!$A$21:$R$50,18,FALSE)),"",VLOOKUP(A33,【入力用】個人登録!$A$21:$R$50,18,FALSE))</f>
        <v>0</v>
      </c>
    </row>
    <row r="34" spans="1:18" ht="19.899999999999999" customHeight="1">
      <c r="A34" s="428" t="str">
        <f>【入力用】個人登録!A34</f>
        <v>11</v>
      </c>
      <c r="B34" s="429" t="str">
        <f>IF(ISERROR(VLOOKUP(A34,【入力用】個人登録!$A$21:$P$50,2,FALSE)),"",VLOOKUP(A34,【入力用】個人登録!$A$21:$P$50,2,FALSE)) &amp; IF(ISERROR(VLOOKUP(A34,【入力用】個人登録!$A$59:$P$127,2,FALSE)),"",VLOOKUP(A34,【入力用】個人登録!$A$59:$P$127,2,FALSE))</f>
        <v/>
      </c>
      <c r="C34" s="712" t="str">
        <f>IF(ISERROR(VLOOKUP(A34,【入力用】個人登録!$A$21:$P$50,3,FALSE)),"",VLOOKUP(A34,【入力用】個人登録!$A$21:$P$50,3,FALSE)) &amp; IF(ISERROR(VLOOKUP(A34,【入力用】個人登録!$A$59:$P$127,3,FALSE)),"",VLOOKUP(A34,【入力用】個人登録!$A$59:$P$127,3,FALSE))</f>
        <v/>
      </c>
      <c r="D34" s="713"/>
      <c r="E34" s="430" t="str">
        <f>IF(ISERROR(VLOOKUP(A34,【入力用】個人登録!$A$21:$P$50,5,FALSE)),"",VLOOKUP(A34,【入力用】個人登録!$A$21:$P$50,5,FALSE)) &amp; IF(ISERROR(VLOOKUP(A34,【入力用】個人登録!$A$59:$P$127,5,FALSE)),"",VLOOKUP(A34,【入力用】個人登録!$A$59:$P$127,5,FALSE))</f>
        <v/>
      </c>
      <c r="F34" s="714" t="str">
        <f>IF(ISERROR(VLOOKUP(A34,【入力用】個人登録!$A$21:$P$50,6,FALSE)),"",VLOOKUP(A34,【入力用】個人登録!$A$21:$P$50,6,FALSE)) &amp; IF(ISERROR(VLOOKUP(A34,【入力用】個人登録!$A$59:$P$127,6,FALSE)),"",VLOOKUP(A34,【入力用】個人登録!$A$59:$P$127,6,FALSE))</f>
        <v/>
      </c>
      <c r="G34" s="713"/>
      <c r="H34" s="432" t="str">
        <f>IF(ISERROR(VLOOKUP(A34,【入力用】個人登録!$A$21:$P$50,8,FALSE)),"",VLOOKUP(A34,【入力用】個人登録!$A$21:$P$50,8,FALSE)) &amp; IF(ISERROR(VLOOKUP(A34,【入力用】個人登録!$A$59:$P$127,8,FALSE)),"",VLOOKUP(A34,【入力用】個人登録!$A$59:$P$127,8,FALSE))</f>
        <v/>
      </c>
      <c r="I34" s="431" t="str">
        <f>IF(ISERROR(VLOOKUP(A34,【入力用】個人登録!$A$21:$P$50,9,FALSE)),"",VLOOKUP(A34,【入力用】個人登録!$A$21:$P$50,9,FALSE)) &amp; IF(ISERROR(VLOOKUP(A34,【入力用】個人登録!$A$59:$P$127,9,FALSE)),"",VLOOKUP(A34,【入力用】個人登録!$A$59:$P$127,9,FALSE))</f>
        <v/>
      </c>
      <c r="J34" s="715" t="str">
        <f>IF(ISERROR(VLOOKUP(A34,【入力用】個人登録!$A$21:$P$50,10,FALSE)),"",VLOOKUP(A34,【入力用】個人登録!$A$21:$P$50,10,FALSE)) &amp; IF(ISERROR(VLOOKUP(A34,【入力用】個人登録!$A$59:$P$127,10,FALSE)),"",VLOOKUP(A34,【入力用】個人登録!$A$59:$P$127,10,FALSE))</f>
        <v/>
      </c>
      <c r="K34" s="716"/>
      <c r="L34" s="433" t="str">
        <f>TEXT(IF(ISERROR(VLOOKUP(A34,【入力用】個人登録!$A$21:$P$50,12,FALSE)),"",VLOOKUP(A34,【入力用】個人登録!$A$21:$P$50,12,FALSE)) &amp; IF(ISERROR(VLOOKUP(A34,【入力用】個人登録!$A$59:$P$127,12,FALSE)),"",VLOOKUP(A34,【入力用】個人登録!$A$59:$P$127,12,FALSE)),"ge.m.d")</f>
        <v/>
      </c>
      <c r="M34" s="434" t="str">
        <f>IF(ISERROR(VLOOKUP(A34,【入力用】個人登録!$A$21:$P$50,13,FALSE)),"",VLOOKUP(A34,【入力用】個人登録!$A$21:$P$50,13,FALSE)) &amp; IF(ISERROR(VLOOKUP(A34,【入力用】個人登録!$A$59:$P$127,13,FALSE)),"",VLOOKUP(A34,【入力用】個人登録!$A$59:$P$127,13,FALSE))</f>
        <v/>
      </c>
      <c r="N34" s="435" t="str">
        <f>IF(ISERROR(VLOOKUP(A34,【入力用】個人登録!$A$21:$P$50,14,FALSE)),"",VLOOKUP(A34,【入力用】個人登録!$A$21:$P$50,14,FALSE)) &amp; IF(ISERROR(VLOOKUP(A34,【入力用】個人登録!$A$59:$P$127,14,FALSE)),"",VLOOKUP(A34,【入力用】個人登録!$A$59:$P$127,14,FALSE))</f>
        <v/>
      </c>
      <c r="O34" s="436" t="str">
        <f>IF(ISERROR(VLOOKUP(A34,【入力用】個人登録!$A$21:$P$50,15,FALSE)),"",VLOOKUP(A34,【入力用】個人登録!$A$21:$P$50,15,FALSE)) &amp; IF(ISERROR(VLOOKUP(A34,【入力用】個人登録!$A$59:$P$127,15,FALSE)),"",VLOOKUP(A34,【入力用】個人登録!$A$59:$P$127,15,FALSE))</f>
        <v/>
      </c>
      <c r="P34" s="528" t="str">
        <f>IF(ISERROR(VLOOKUP(A34,【入力用】個人登録!$A$21:$P$50,16,FALSE)),"",VLOOKUP(A34,【入力用】個人登録!$A$21:$P$50,16,FALSE)) &amp; IF(ISERROR(VLOOKUP(A34,【入力用】個人登録!$A$59:$P$127,16,FALSE)),"",VLOOKUP(A34,【入力用】個人登録!$A$59:$P$127,16,FALSE))</f>
        <v/>
      </c>
      <c r="R34" s="355">
        <f>IF(ISERROR(VLOOKUP(A34,【入力用】個人登録!$A$21:$R$50,18,FALSE)),"",VLOOKUP(A34,【入力用】個人登録!$A$21:$R$50,18,FALSE))</f>
        <v>0</v>
      </c>
    </row>
    <row r="35" spans="1:18" ht="19.899999999999999" customHeight="1">
      <c r="A35" s="428" t="str">
        <f>【入力用】個人登録!A35</f>
        <v>12</v>
      </c>
      <c r="B35" s="429" t="str">
        <f>IF(ISERROR(VLOOKUP(A35,【入力用】個人登録!$A$21:$P$50,2,FALSE)),"",VLOOKUP(A35,【入力用】個人登録!$A$21:$P$50,2,FALSE)) &amp; IF(ISERROR(VLOOKUP(A35,【入力用】個人登録!$A$59:$P$127,2,FALSE)),"",VLOOKUP(A35,【入力用】個人登録!$A$59:$P$127,2,FALSE))</f>
        <v/>
      </c>
      <c r="C35" s="712" t="str">
        <f>IF(ISERROR(VLOOKUP(A35,【入力用】個人登録!$A$21:$P$50,3,FALSE)),"",VLOOKUP(A35,【入力用】個人登録!$A$21:$P$50,3,FALSE)) &amp; IF(ISERROR(VLOOKUP(A35,【入力用】個人登録!$A$59:$P$127,3,FALSE)),"",VLOOKUP(A35,【入力用】個人登録!$A$59:$P$127,3,FALSE))</f>
        <v/>
      </c>
      <c r="D35" s="713"/>
      <c r="E35" s="430" t="str">
        <f>IF(ISERROR(VLOOKUP(A35,【入力用】個人登録!$A$21:$P$50,5,FALSE)),"",VLOOKUP(A35,【入力用】個人登録!$A$21:$P$50,5,FALSE)) &amp; IF(ISERROR(VLOOKUP(A35,【入力用】個人登録!$A$59:$P$127,5,FALSE)),"",VLOOKUP(A35,【入力用】個人登録!$A$59:$P$127,5,FALSE))</f>
        <v/>
      </c>
      <c r="F35" s="714" t="str">
        <f>IF(ISERROR(VLOOKUP(A35,【入力用】個人登録!$A$21:$P$50,6,FALSE)),"",VLOOKUP(A35,【入力用】個人登録!$A$21:$P$50,6,FALSE)) &amp; IF(ISERROR(VLOOKUP(A35,【入力用】個人登録!$A$59:$P$127,6,FALSE)),"",VLOOKUP(A35,【入力用】個人登録!$A$59:$P$127,6,FALSE))</f>
        <v/>
      </c>
      <c r="G35" s="713"/>
      <c r="H35" s="432" t="str">
        <f>IF(ISERROR(VLOOKUP(A35,【入力用】個人登録!$A$21:$P$50,8,FALSE)),"",VLOOKUP(A35,【入力用】個人登録!$A$21:$P$50,8,FALSE)) &amp; IF(ISERROR(VLOOKUP(A35,【入力用】個人登録!$A$59:$P$127,8,FALSE)),"",VLOOKUP(A35,【入力用】個人登録!$A$59:$P$127,8,FALSE))</f>
        <v/>
      </c>
      <c r="I35" s="431" t="str">
        <f>IF(ISERROR(VLOOKUP(A35,【入力用】個人登録!$A$21:$P$50,9,FALSE)),"",VLOOKUP(A35,【入力用】個人登録!$A$21:$P$50,9,FALSE)) &amp; IF(ISERROR(VLOOKUP(A35,【入力用】個人登録!$A$59:$P$127,9,FALSE)),"",VLOOKUP(A35,【入力用】個人登録!$A$59:$P$127,9,FALSE))</f>
        <v/>
      </c>
      <c r="J35" s="715" t="str">
        <f>IF(ISERROR(VLOOKUP(A35,【入力用】個人登録!$A$21:$P$50,10,FALSE)),"",VLOOKUP(A35,【入力用】個人登録!$A$21:$P$50,10,FALSE)) &amp; IF(ISERROR(VLOOKUP(A35,【入力用】個人登録!$A$59:$P$127,10,FALSE)),"",VLOOKUP(A35,【入力用】個人登録!$A$59:$P$127,10,FALSE))</f>
        <v/>
      </c>
      <c r="K35" s="716"/>
      <c r="L35" s="433" t="str">
        <f>TEXT(IF(ISERROR(VLOOKUP(A35,【入力用】個人登録!$A$21:$P$50,12,FALSE)),"",VLOOKUP(A35,【入力用】個人登録!$A$21:$P$50,12,FALSE)) &amp; IF(ISERROR(VLOOKUP(A35,【入力用】個人登録!$A$59:$P$127,12,FALSE)),"",VLOOKUP(A35,【入力用】個人登録!$A$59:$P$127,12,FALSE)),"ge.m.d")</f>
        <v/>
      </c>
      <c r="M35" s="434" t="str">
        <f>IF(ISERROR(VLOOKUP(A35,【入力用】個人登録!$A$21:$P$50,13,FALSE)),"",VLOOKUP(A35,【入力用】個人登録!$A$21:$P$50,13,FALSE)) &amp; IF(ISERROR(VLOOKUP(A35,【入力用】個人登録!$A$59:$P$127,13,FALSE)),"",VLOOKUP(A35,【入力用】個人登録!$A$59:$P$127,13,FALSE))</f>
        <v/>
      </c>
      <c r="N35" s="435" t="str">
        <f>IF(ISERROR(VLOOKUP(A35,【入力用】個人登録!$A$21:$P$50,14,FALSE)),"",VLOOKUP(A35,【入力用】個人登録!$A$21:$P$50,14,FALSE)) &amp; IF(ISERROR(VLOOKUP(A35,【入力用】個人登録!$A$59:$P$127,14,FALSE)),"",VLOOKUP(A35,【入力用】個人登録!$A$59:$P$127,14,FALSE))</f>
        <v/>
      </c>
      <c r="O35" s="436" t="str">
        <f>IF(ISERROR(VLOOKUP(A35,【入力用】個人登録!$A$21:$P$50,15,FALSE)),"",VLOOKUP(A35,【入力用】個人登録!$A$21:$P$50,15,FALSE)) &amp; IF(ISERROR(VLOOKUP(A35,【入力用】個人登録!$A$59:$P$127,15,FALSE)),"",VLOOKUP(A35,【入力用】個人登録!$A$59:$P$127,15,FALSE))</f>
        <v/>
      </c>
      <c r="P35" s="528" t="str">
        <f>IF(ISERROR(VLOOKUP(A35,【入力用】個人登録!$A$21:$P$50,16,FALSE)),"",VLOOKUP(A35,【入力用】個人登録!$A$21:$P$50,16,FALSE)) &amp; IF(ISERROR(VLOOKUP(A35,【入力用】個人登録!$A$59:$P$127,16,FALSE)),"",VLOOKUP(A35,【入力用】個人登録!$A$59:$P$127,16,FALSE))</f>
        <v/>
      </c>
      <c r="R35" s="355">
        <f>IF(ISERROR(VLOOKUP(A35,【入力用】個人登録!$A$21:$R$50,18,FALSE)),"",VLOOKUP(A35,【入力用】個人登録!$A$21:$R$50,18,FALSE))</f>
        <v>0</v>
      </c>
    </row>
    <row r="36" spans="1:18" ht="19.899999999999999" customHeight="1">
      <c r="A36" s="428" t="str">
        <f>【入力用】個人登録!A36</f>
        <v>13</v>
      </c>
      <c r="B36" s="429" t="str">
        <f>IF(ISERROR(VLOOKUP(A36,【入力用】個人登録!$A$21:$P$50,2,FALSE)),"",VLOOKUP(A36,【入力用】個人登録!$A$21:$P$50,2,FALSE)) &amp; IF(ISERROR(VLOOKUP(A36,【入力用】個人登録!$A$59:$P$127,2,FALSE)),"",VLOOKUP(A36,【入力用】個人登録!$A$59:$P$127,2,FALSE))</f>
        <v/>
      </c>
      <c r="C36" s="712" t="str">
        <f>IF(ISERROR(VLOOKUP(A36,【入力用】個人登録!$A$21:$P$50,3,FALSE)),"",VLOOKUP(A36,【入力用】個人登録!$A$21:$P$50,3,FALSE)) &amp; IF(ISERROR(VLOOKUP(A36,【入力用】個人登録!$A$59:$P$127,3,FALSE)),"",VLOOKUP(A36,【入力用】個人登録!$A$59:$P$127,3,FALSE))</f>
        <v/>
      </c>
      <c r="D36" s="713"/>
      <c r="E36" s="430" t="str">
        <f>IF(ISERROR(VLOOKUP(A36,【入力用】個人登録!$A$21:$P$50,5,FALSE)),"",VLOOKUP(A36,【入力用】個人登録!$A$21:$P$50,5,FALSE)) &amp; IF(ISERROR(VLOOKUP(A36,【入力用】個人登録!$A$59:$P$127,5,FALSE)),"",VLOOKUP(A36,【入力用】個人登録!$A$59:$P$127,5,FALSE))</f>
        <v/>
      </c>
      <c r="F36" s="714" t="str">
        <f>IF(ISERROR(VLOOKUP(A36,【入力用】個人登録!$A$21:$P$50,6,FALSE)),"",VLOOKUP(A36,【入力用】個人登録!$A$21:$P$50,6,FALSE)) &amp; IF(ISERROR(VLOOKUP(A36,【入力用】個人登録!$A$59:$P$127,6,FALSE)),"",VLOOKUP(A36,【入力用】個人登録!$A$59:$P$127,6,FALSE))</f>
        <v/>
      </c>
      <c r="G36" s="713"/>
      <c r="H36" s="432" t="str">
        <f>IF(ISERROR(VLOOKUP(A36,【入力用】個人登録!$A$21:$P$50,8,FALSE)),"",VLOOKUP(A36,【入力用】個人登録!$A$21:$P$50,8,FALSE)) &amp; IF(ISERROR(VLOOKUP(A36,【入力用】個人登録!$A$59:$P$127,8,FALSE)),"",VLOOKUP(A36,【入力用】個人登録!$A$59:$P$127,8,FALSE))</f>
        <v/>
      </c>
      <c r="I36" s="431" t="str">
        <f>IF(ISERROR(VLOOKUP(A36,【入力用】個人登録!$A$21:$P$50,9,FALSE)),"",VLOOKUP(A36,【入力用】個人登録!$A$21:$P$50,9,FALSE)) &amp; IF(ISERROR(VLOOKUP(A36,【入力用】個人登録!$A$59:$P$127,9,FALSE)),"",VLOOKUP(A36,【入力用】個人登録!$A$59:$P$127,9,FALSE))</f>
        <v/>
      </c>
      <c r="J36" s="715" t="str">
        <f>IF(ISERROR(VLOOKUP(A36,【入力用】個人登録!$A$21:$P$50,10,FALSE)),"",VLOOKUP(A36,【入力用】個人登録!$A$21:$P$50,10,FALSE)) &amp; IF(ISERROR(VLOOKUP(A36,【入力用】個人登録!$A$59:$P$127,10,FALSE)),"",VLOOKUP(A36,【入力用】個人登録!$A$59:$P$127,10,FALSE))</f>
        <v/>
      </c>
      <c r="K36" s="716"/>
      <c r="L36" s="433" t="str">
        <f>TEXT(IF(ISERROR(VLOOKUP(A36,【入力用】個人登録!$A$21:$P$50,12,FALSE)),"",VLOOKUP(A36,【入力用】個人登録!$A$21:$P$50,12,FALSE)) &amp; IF(ISERROR(VLOOKUP(A36,【入力用】個人登録!$A$59:$P$127,12,FALSE)),"",VLOOKUP(A36,【入力用】個人登録!$A$59:$P$127,12,FALSE)),"ge.m.d")</f>
        <v/>
      </c>
      <c r="M36" s="434" t="str">
        <f>IF(ISERROR(VLOOKUP(A36,【入力用】個人登録!$A$21:$P$50,13,FALSE)),"",VLOOKUP(A36,【入力用】個人登録!$A$21:$P$50,13,FALSE)) &amp; IF(ISERROR(VLOOKUP(A36,【入力用】個人登録!$A$59:$P$127,13,FALSE)),"",VLOOKUP(A36,【入力用】個人登録!$A$59:$P$127,13,FALSE))</f>
        <v/>
      </c>
      <c r="N36" s="435" t="str">
        <f>IF(ISERROR(VLOOKUP(A36,【入力用】個人登録!$A$21:$P$50,14,FALSE)),"",VLOOKUP(A36,【入力用】個人登録!$A$21:$P$50,14,FALSE)) &amp; IF(ISERROR(VLOOKUP(A36,【入力用】個人登録!$A$59:$P$127,14,FALSE)),"",VLOOKUP(A36,【入力用】個人登録!$A$59:$P$127,14,FALSE))</f>
        <v/>
      </c>
      <c r="O36" s="436" t="str">
        <f>IF(ISERROR(VLOOKUP(A36,【入力用】個人登録!$A$21:$P$50,15,FALSE)),"",VLOOKUP(A36,【入力用】個人登録!$A$21:$P$50,15,FALSE)) &amp; IF(ISERROR(VLOOKUP(A36,【入力用】個人登録!$A$59:$P$127,15,FALSE)),"",VLOOKUP(A36,【入力用】個人登録!$A$59:$P$127,15,FALSE))</f>
        <v/>
      </c>
      <c r="P36" s="528" t="str">
        <f>IF(ISERROR(VLOOKUP(A36,【入力用】個人登録!$A$21:$P$50,16,FALSE)),"",VLOOKUP(A36,【入力用】個人登録!$A$21:$P$50,16,FALSE)) &amp; IF(ISERROR(VLOOKUP(A36,【入力用】個人登録!$A$59:$P$127,16,FALSE)),"",VLOOKUP(A36,【入力用】個人登録!$A$59:$P$127,16,FALSE))</f>
        <v/>
      </c>
      <c r="R36" s="355">
        <f>IF(ISERROR(VLOOKUP(A36,【入力用】個人登録!$A$21:$R$50,18,FALSE)),"",VLOOKUP(A36,【入力用】個人登録!$A$21:$R$50,18,FALSE))</f>
        <v>0</v>
      </c>
    </row>
    <row r="37" spans="1:18" ht="19.899999999999999" customHeight="1">
      <c r="A37" s="428" t="str">
        <f>【入力用】個人登録!A37</f>
        <v>14</v>
      </c>
      <c r="B37" s="429" t="str">
        <f>IF(ISERROR(VLOOKUP(A37,【入力用】個人登録!$A$21:$P$50,2,FALSE)),"",VLOOKUP(A37,【入力用】個人登録!$A$21:$P$50,2,FALSE)) &amp; IF(ISERROR(VLOOKUP(A37,【入力用】個人登録!$A$59:$P$127,2,FALSE)),"",VLOOKUP(A37,【入力用】個人登録!$A$59:$P$127,2,FALSE))</f>
        <v/>
      </c>
      <c r="C37" s="712" t="str">
        <f>IF(ISERROR(VLOOKUP(A37,【入力用】個人登録!$A$21:$P$50,3,FALSE)),"",VLOOKUP(A37,【入力用】個人登録!$A$21:$P$50,3,FALSE)) &amp; IF(ISERROR(VLOOKUP(A37,【入力用】個人登録!$A$59:$P$127,3,FALSE)),"",VLOOKUP(A37,【入力用】個人登録!$A$59:$P$127,3,FALSE))</f>
        <v/>
      </c>
      <c r="D37" s="713"/>
      <c r="E37" s="430" t="str">
        <f>IF(ISERROR(VLOOKUP(A37,【入力用】個人登録!$A$21:$P$50,5,FALSE)),"",VLOOKUP(A37,【入力用】個人登録!$A$21:$P$50,5,FALSE)) &amp; IF(ISERROR(VLOOKUP(A37,【入力用】個人登録!$A$59:$P$127,5,FALSE)),"",VLOOKUP(A37,【入力用】個人登録!$A$59:$P$127,5,FALSE))</f>
        <v/>
      </c>
      <c r="F37" s="714" t="str">
        <f>IF(ISERROR(VLOOKUP(A37,【入力用】個人登録!$A$21:$P$50,6,FALSE)),"",VLOOKUP(A37,【入力用】個人登録!$A$21:$P$50,6,FALSE)) &amp; IF(ISERROR(VLOOKUP(A37,【入力用】個人登録!$A$59:$P$127,6,FALSE)),"",VLOOKUP(A37,【入力用】個人登録!$A$59:$P$127,6,FALSE))</f>
        <v/>
      </c>
      <c r="G37" s="713"/>
      <c r="H37" s="432" t="str">
        <f>IF(ISERROR(VLOOKUP(A37,【入力用】個人登録!$A$21:$P$50,8,FALSE)),"",VLOOKUP(A37,【入力用】個人登録!$A$21:$P$50,8,FALSE)) &amp; IF(ISERROR(VLOOKUP(A37,【入力用】個人登録!$A$59:$P$127,8,FALSE)),"",VLOOKUP(A37,【入力用】個人登録!$A$59:$P$127,8,FALSE))</f>
        <v/>
      </c>
      <c r="I37" s="431" t="str">
        <f>IF(ISERROR(VLOOKUP(A37,【入力用】個人登録!$A$21:$P$50,9,FALSE)),"",VLOOKUP(A37,【入力用】個人登録!$A$21:$P$50,9,FALSE)) &amp; IF(ISERROR(VLOOKUP(A37,【入力用】個人登録!$A$59:$P$127,9,FALSE)),"",VLOOKUP(A37,【入力用】個人登録!$A$59:$P$127,9,FALSE))</f>
        <v/>
      </c>
      <c r="J37" s="715" t="str">
        <f>IF(ISERROR(VLOOKUP(A37,【入力用】個人登録!$A$21:$P$50,10,FALSE)),"",VLOOKUP(A37,【入力用】個人登録!$A$21:$P$50,10,FALSE)) &amp; IF(ISERROR(VLOOKUP(A37,【入力用】個人登録!$A$59:$P$127,10,FALSE)),"",VLOOKUP(A37,【入力用】個人登録!$A$59:$P$127,10,FALSE))</f>
        <v/>
      </c>
      <c r="K37" s="716"/>
      <c r="L37" s="433" t="str">
        <f>TEXT(IF(ISERROR(VLOOKUP(A37,【入力用】個人登録!$A$21:$P$50,12,FALSE)),"",VLOOKUP(A37,【入力用】個人登録!$A$21:$P$50,12,FALSE)) &amp; IF(ISERROR(VLOOKUP(A37,【入力用】個人登録!$A$59:$P$127,12,FALSE)),"",VLOOKUP(A37,【入力用】個人登録!$A$59:$P$127,12,FALSE)),"ge.m.d")</f>
        <v/>
      </c>
      <c r="M37" s="434" t="str">
        <f>IF(ISERROR(VLOOKUP(A37,【入力用】個人登録!$A$21:$P$50,13,FALSE)),"",VLOOKUP(A37,【入力用】個人登録!$A$21:$P$50,13,FALSE)) &amp; IF(ISERROR(VLOOKUP(A37,【入力用】個人登録!$A$59:$P$127,13,FALSE)),"",VLOOKUP(A37,【入力用】個人登録!$A$59:$P$127,13,FALSE))</f>
        <v/>
      </c>
      <c r="N37" s="435" t="str">
        <f>IF(ISERROR(VLOOKUP(A37,【入力用】個人登録!$A$21:$P$50,14,FALSE)),"",VLOOKUP(A37,【入力用】個人登録!$A$21:$P$50,14,FALSE)) &amp; IF(ISERROR(VLOOKUP(A37,【入力用】個人登録!$A$59:$P$127,14,FALSE)),"",VLOOKUP(A37,【入力用】個人登録!$A$59:$P$127,14,FALSE))</f>
        <v/>
      </c>
      <c r="O37" s="436" t="str">
        <f>IF(ISERROR(VLOOKUP(A37,【入力用】個人登録!$A$21:$P$50,15,FALSE)),"",VLOOKUP(A37,【入力用】個人登録!$A$21:$P$50,15,FALSE)) &amp; IF(ISERROR(VLOOKUP(A37,【入力用】個人登録!$A$59:$P$127,15,FALSE)),"",VLOOKUP(A37,【入力用】個人登録!$A$59:$P$127,15,FALSE))</f>
        <v/>
      </c>
      <c r="P37" s="528" t="str">
        <f>IF(ISERROR(VLOOKUP(A37,【入力用】個人登録!$A$21:$P$50,16,FALSE)),"",VLOOKUP(A37,【入力用】個人登録!$A$21:$P$50,16,FALSE)) &amp; IF(ISERROR(VLOOKUP(A37,【入力用】個人登録!$A$59:$P$127,16,FALSE)),"",VLOOKUP(A37,【入力用】個人登録!$A$59:$P$127,16,FALSE))</f>
        <v/>
      </c>
      <c r="R37" s="355">
        <f>IF(ISERROR(VLOOKUP(A37,【入力用】個人登録!$A$21:$R$50,18,FALSE)),"",VLOOKUP(A37,【入力用】個人登録!$A$21:$R$50,18,FALSE))</f>
        <v>0</v>
      </c>
    </row>
    <row r="38" spans="1:18" ht="19.899999999999999" customHeight="1">
      <c r="A38" s="428" t="str">
        <f>【入力用】個人登録!A38</f>
        <v>15</v>
      </c>
      <c r="B38" s="429" t="str">
        <f>IF(ISERROR(VLOOKUP(A38,【入力用】個人登録!$A$21:$P$50,2,FALSE)),"",VLOOKUP(A38,【入力用】個人登録!$A$21:$P$50,2,FALSE)) &amp; IF(ISERROR(VLOOKUP(A38,【入力用】個人登録!$A$59:$P$127,2,FALSE)),"",VLOOKUP(A38,【入力用】個人登録!$A$59:$P$127,2,FALSE))</f>
        <v/>
      </c>
      <c r="C38" s="712" t="str">
        <f>IF(ISERROR(VLOOKUP(A38,【入力用】個人登録!$A$21:$P$50,3,FALSE)),"",VLOOKUP(A38,【入力用】個人登録!$A$21:$P$50,3,FALSE)) &amp; IF(ISERROR(VLOOKUP(A38,【入力用】個人登録!$A$59:$P$127,3,FALSE)),"",VLOOKUP(A38,【入力用】個人登録!$A$59:$P$127,3,FALSE))</f>
        <v/>
      </c>
      <c r="D38" s="713"/>
      <c r="E38" s="430" t="str">
        <f>IF(ISERROR(VLOOKUP(A38,【入力用】個人登録!$A$21:$P$50,5,FALSE)),"",VLOOKUP(A38,【入力用】個人登録!$A$21:$P$50,5,FALSE)) &amp; IF(ISERROR(VLOOKUP(A38,【入力用】個人登録!$A$59:$P$127,5,FALSE)),"",VLOOKUP(A38,【入力用】個人登録!$A$59:$P$127,5,FALSE))</f>
        <v/>
      </c>
      <c r="F38" s="714" t="str">
        <f>IF(ISERROR(VLOOKUP(A38,【入力用】個人登録!$A$21:$P$50,6,FALSE)),"",VLOOKUP(A38,【入力用】個人登録!$A$21:$P$50,6,FALSE)) &amp; IF(ISERROR(VLOOKUP(A38,【入力用】個人登録!$A$59:$P$127,6,FALSE)),"",VLOOKUP(A38,【入力用】個人登録!$A$59:$P$127,6,FALSE))</f>
        <v/>
      </c>
      <c r="G38" s="713"/>
      <c r="H38" s="432" t="str">
        <f>IF(ISERROR(VLOOKUP(A38,【入力用】個人登録!$A$21:$P$50,8,FALSE)),"",VLOOKUP(A38,【入力用】個人登録!$A$21:$P$50,8,FALSE)) &amp; IF(ISERROR(VLOOKUP(A38,【入力用】個人登録!$A$59:$P$127,8,FALSE)),"",VLOOKUP(A38,【入力用】個人登録!$A$59:$P$127,8,FALSE))</f>
        <v/>
      </c>
      <c r="I38" s="431" t="str">
        <f>IF(ISERROR(VLOOKUP(A38,【入力用】個人登録!$A$21:$P$50,9,FALSE)),"",VLOOKUP(A38,【入力用】個人登録!$A$21:$P$50,9,FALSE)) &amp; IF(ISERROR(VLOOKUP(A38,【入力用】個人登録!$A$59:$P$127,9,FALSE)),"",VLOOKUP(A38,【入力用】個人登録!$A$59:$P$127,9,FALSE))</f>
        <v/>
      </c>
      <c r="J38" s="715" t="str">
        <f>IF(ISERROR(VLOOKUP(A38,【入力用】個人登録!$A$21:$P$50,10,FALSE)),"",VLOOKUP(A38,【入力用】個人登録!$A$21:$P$50,10,FALSE)) &amp; IF(ISERROR(VLOOKUP(A38,【入力用】個人登録!$A$59:$P$127,10,FALSE)),"",VLOOKUP(A38,【入力用】個人登録!$A$59:$P$127,10,FALSE))</f>
        <v/>
      </c>
      <c r="K38" s="716"/>
      <c r="L38" s="433" t="str">
        <f>TEXT(IF(ISERROR(VLOOKUP(A38,【入力用】個人登録!$A$21:$P$50,12,FALSE)),"",VLOOKUP(A38,【入力用】個人登録!$A$21:$P$50,12,FALSE)) &amp; IF(ISERROR(VLOOKUP(A38,【入力用】個人登録!$A$59:$P$127,12,FALSE)),"",VLOOKUP(A38,【入力用】個人登録!$A$59:$P$127,12,FALSE)),"ge.m.d")</f>
        <v/>
      </c>
      <c r="M38" s="434" t="str">
        <f>IF(ISERROR(VLOOKUP(A38,【入力用】個人登録!$A$21:$P$50,13,FALSE)),"",VLOOKUP(A38,【入力用】個人登録!$A$21:$P$50,13,FALSE)) &amp; IF(ISERROR(VLOOKUP(A38,【入力用】個人登録!$A$59:$P$127,13,FALSE)),"",VLOOKUP(A38,【入力用】個人登録!$A$59:$P$127,13,FALSE))</f>
        <v/>
      </c>
      <c r="N38" s="435" t="str">
        <f>IF(ISERROR(VLOOKUP(A38,【入力用】個人登録!$A$21:$P$50,14,FALSE)),"",VLOOKUP(A38,【入力用】個人登録!$A$21:$P$50,14,FALSE)) &amp; IF(ISERROR(VLOOKUP(A38,【入力用】個人登録!$A$59:$P$127,14,FALSE)),"",VLOOKUP(A38,【入力用】個人登録!$A$59:$P$127,14,FALSE))</f>
        <v/>
      </c>
      <c r="O38" s="436" t="str">
        <f>IF(ISERROR(VLOOKUP(A38,【入力用】個人登録!$A$21:$P$50,15,FALSE)),"",VLOOKUP(A38,【入力用】個人登録!$A$21:$P$50,15,FALSE)) &amp; IF(ISERROR(VLOOKUP(A38,【入力用】個人登録!$A$59:$P$127,15,FALSE)),"",VLOOKUP(A38,【入力用】個人登録!$A$59:$P$127,15,FALSE))</f>
        <v/>
      </c>
      <c r="P38" s="528" t="str">
        <f>IF(ISERROR(VLOOKUP(A38,【入力用】個人登録!$A$21:$P$50,16,FALSE)),"",VLOOKUP(A38,【入力用】個人登録!$A$21:$P$50,16,FALSE)) &amp; IF(ISERROR(VLOOKUP(A38,【入力用】個人登録!$A$59:$P$127,16,FALSE)),"",VLOOKUP(A38,【入力用】個人登録!$A$59:$P$127,16,FALSE))</f>
        <v/>
      </c>
      <c r="R38" s="355">
        <f>IF(ISERROR(VLOOKUP(A38,【入力用】個人登録!$A$21:$R$50,18,FALSE)),"",VLOOKUP(A38,【入力用】個人登録!$A$21:$R$50,18,FALSE))</f>
        <v>0</v>
      </c>
    </row>
    <row r="39" spans="1:18" ht="19.899999999999999" customHeight="1">
      <c r="A39" s="428" t="str">
        <f>【入力用】個人登録!A39</f>
        <v>16</v>
      </c>
      <c r="B39" s="429" t="str">
        <f>IF(ISERROR(VLOOKUP(A39,【入力用】個人登録!$A$21:$P$50,2,FALSE)),"",VLOOKUP(A39,【入力用】個人登録!$A$21:$P$50,2,FALSE)) &amp; IF(ISERROR(VLOOKUP(A39,【入力用】個人登録!$A$59:$P$127,2,FALSE)),"",VLOOKUP(A39,【入力用】個人登録!$A$59:$P$127,2,FALSE))</f>
        <v/>
      </c>
      <c r="C39" s="712" t="str">
        <f>IF(ISERROR(VLOOKUP(A39,【入力用】個人登録!$A$21:$P$50,3,FALSE)),"",VLOOKUP(A39,【入力用】個人登録!$A$21:$P$50,3,FALSE)) &amp; IF(ISERROR(VLOOKUP(A39,【入力用】個人登録!$A$59:$P$127,3,FALSE)),"",VLOOKUP(A39,【入力用】個人登録!$A$59:$P$127,3,FALSE))</f>
        <v/>
      </c>
      <c r="D39" s="713"/>
      <c r="E39" s="430" t="str">
        <f>IF(ISERROR(VLOOKUP(A39,【入力用】個人登録!$A$21:$P$50,5,FALSE)),"",VLOOKUP(A39,【入力用】個人登録!$A$21:$P$50,5,FALSE)) &amp; IF(ISERROR(VLOOKUP(A39,【入力用】個人登録!$A$59:$P$127,5,FALSE)),"",VLOOKUP(A39,【入力用】個人登録!$A$59:$P$127,5,FALSE))</f>
        <v/>
      </c>
      <c r="F39" s="714" t="str">
        <f>IF(ISERROR(VLOOKUP(A39,【入力用】個人登録!$A$21:$P$50,6,FALSE)),"",VLOOKUP(A39,【入力用】個人登録!$A$21:$P$50,6,FALSE)) &amp; IF(ISERROR(VLOOKUP(A39,【入力用】個人登録!$A$59:$P$127,6,FALSE)),"",VLOOKUP(A39,【入力用】個人登録!$A$59:$P$127,6,FALSE))</f>
        <v/>
      </c>
      <c r="G39" s="713"/>
      <c r="H39" s="432" t="str">
        <f>IF(ISERROR(VLOOKUP(A39,【入力用】個人登録!$A$21:$P$50,8,FALSE)),"",VLOOKUP(A39,【入力用】個人登録!$A$21:$P$50,8,FALSE)) &amp; IF(ISERROR(VLOOKUP(A39,【入力用】個人登録!$A$59:$P$127,8,FALSE)),"",VLOOKUP(A39,【入力用】個人登録!$A$59:$P$127,8,FALSE))</f>
        <v/>
      </c>
      <c r="I39" s="431" t="str">
        <f>IF(ISERROR(VLOOKUP(A39,【入力用】個人登録!$A$21:$P$50,9,FALSE)),"",VLOOKUP(A39,【入力用】個人登録!$A$21:$P$50,9,FALSE)) &amp; IF(ISERROR(VLOOKUP(A39,【入力用】個人登録!$A$59:$P$127,9,FALSE)),"",VLOOKUP(A39,【入力用】個人登録!$A$59:$P$127,9,FALSE))</f>
        <v/>
      </c>
      <c r="J39" s="715" t="str">
        <f>IF(ISERROR(VLOOKUP(A39,【入力用】個人登録!$A$21:$P$50,10,FALSE)),"",VLOOKUP(A39,【入力用】個人登録!$A$21:$P$50,10,FALSE)) &amp; IF(ISERROR(VLOOKUP(A39,【入力用】個人登録!$A$59:$P$127,10,FALSE)),"",VLOOKUP(A39,【入力用】個人登録!$A$59:$P$127,10,FALSE))</f>
        <v/>
      </c>
      <c r="K39" s="716"/>
      <c r="L39" s="433" t="str">
        <f>TEXT(IF(ISERROR(VLOOKUP(A39,【入力用】個人登録!$A$21:$P$50,12,FALSE)),"",VLOOKUP(A39,【入力用】個人登録!$A$21:$P$50,12,FALSE)) &amp; IF(ISERROR(VLOOKUP(A39,【入力用】個人登録!$A$59:$P$127,12,FALSE)),"",VLOOKUP(A39,【入力用】個人登録!$A$59:$P$127,12,FALSE)),"ge.m.d")</f>
        <v/>
      </c>
      <c r="M39" s="434" t="str">
        <f>IF(ISERROR(VLOOKUP(A39,【入力用】個人登録!$A$21:$P$50,13,FALSE)),"",VLOOKUP(A39,【入力用】個人登録!$A$21:$P$50,13,FALSE)) &amp; IF(ISERROR(VLOOKUP(A39,【入力用】個人登録!$A$59:$P$127,13,FALSE)),"",VLOOKUP(A39,【入力用】個人登録!$A$59:$P$127,13,FALSE))</f>
        <v/>
      </c>
      <c r="N39" s="435" t="str">
        <f>IF(ISERROR(VLOOKUP(A39,【入力用】個人登録!$A$21:$P$50,14,FALSE)),"",VLOOKUP(A39,【入力用】個人登録!$A$21:$P$50,14,FALSE)) &amp; IF(ISERROR(VLOOKUP(A39,【入力用】個人登録!$A$59:$P$127,14,FALSE)),"",VLOOKUP(A39,【入力用】個人登録!$A$59:$P$127,14,FALSE))</f>
        <v/>
      </c>
      <c r="O39" s="436" t="str">
        <f>IF(ISERROR(VLOOKUP(A39,【入力用】個人登録!$A$21:$P$50,15,FALSE)),"",VLOOKUP(A39,【入力用】個人登録!$A$21:$P$50,15,FALSE)) &amp; IF(ISERROR(VLOOKUP(A39,【入力用】個人登録!$A$59:$P$127,15,FALSE)),"",VLOOKUP(A39,【入力用】個人登録!$A$59:$P$127,15,FALSE))</f>
        <v/>
      </c>
      <c r="P39" s="528" t="str">
        <f>IF(ISERROR(VLOOKUP(A39,【入力用】個人登録!$A$21:$P$50,16,FALSE)),"",VLOOKUP(A39,【入力用】個人登録!$A$21:$P$50,16,FALSE)) &amp; IF(ISERROR(VLOOKUP(A39,【入力用】個人登録!$A$59:$P$127,16,FALSE)),"",VLOOKUP(A39,【入力用】個人登録!$A$59:$P$127,16,FALSE))</f>
        <v/>
      </c>
      <c r="R39" s="355">
        <f>IF(ISERROR(VLOOKUP(A39,【入力用】個人登録!$A$21:$R$50,18,FALSE)),"",VLOOKUP(A39,【入力用】個人登録!$A$21:$R$50,18,FALSE))</f>
        <v>0</v>
      </c>
    </row>
    <row r="40" spans="1:18" ht="19.899999999999999" customHeight="1">
      <c r="A40" s="428" t="str">
        <f>【入力用】個人登録!A40</f>
        <v>17</v>
      </c>
      <c r="B40" s="429" t="str">
        <f>IF(ISERROR(VLOOKUP(A40,【入力用】個人登録!$A$21:$P$50,2,FALSE)),"",VLOOKUP(A40,【入力用】個人登録!$A$21:$P$50,2,FALSE)) &amp; IF(ISERROR(VLOOKUP(A40,【入力用】個人登録!$A$59:$P$127,2,FALSE)),"",VLOOKUP(A40,【入力用】個人登録!$A$59:$P$127,2,FALSE))</f>
        <v/>
      </c>
      <c r="C40" s="712" t="str">
        <f>IF(ISERROR(VLOOKUP(A40,【入力用】個人登録!$A$21:$P$50,3,FALSE)),"",VLOOKUP(A40,【入力用】個人登録!$A$21:$P$50,3,FALSE)) &amp; IF(ISERROR(VLOOKUP(A40,【入力用】個人登録!$A$59:$P$127,3,FALSE)),"",VLOOKUP(A40,【入力用】個人登録!$A$59:$P$127,3,FALSE))</f>
        <v/>
      </c>
      <c r="D40" s="713"/>
      <c r="E40" s="430" t="str">
        <f>IF(ISERROR(VLOOKUP(A40,【入力用】個人登録!$A$21:$P$50,5,FALSE)),"",VLOOKUP(A40,【入力用】個人登録!$A$21:$P$50,5,FALSE)) &amp; IF(ISERROR(VLOOKUP(A40,【入力用】個人登録!$A$59:$P$127,5,FALSE)),"",VLOOKUP(A40,【入力用】個人登録!$A$59:$P$127,5,FALSE))</f>
        <v/>
      </c>
      <c r="F40" s="714" t="str">
        <f>IF(ISERROR(VLOOKUP(A40,【入力用】個人登録!$A$21:$P$50,6,FALSE)),"",VLOOKUP(A40,【入力用】個人登録!$A$21:$P$50,6,FALSE)) &amp; IF(ISERROR(VLOOKUP(A40,【入力用】個人登録!$A$59:$P$127,6,FALSE)),"",VLOOKUP(A40,【入力用】個人登録!$A$59:$P$127,6,FALSE))</f>
        <v/>
      </c>
      <c r="G40" s="713"/>
      <c r="H40" s="432" t="str">
        <f>IF(ISERROR(VLOOKUP(A40,【入力用】個人登録!$A$21:$P$50,8,FALSE)),"",VLOOKUP(A40,【入力用】個人登録!$A$21:$P$50,8,FALSE)) &amp; IF(ISERROR(VLOOKUP(A40,【入力用】個人登録!$A$59:$P$127,8,FALSE)),"",VLOOKUP(A40,【入力用】個人登録!$A$59:$P$127,8,FALSE))</f>
        <v/>
      </c>
      <c r="I40" s="431" t="str">
        <f>IF(ISERROR(VLOOKUP(A40,【入力用】個人登録!$A$21:$P$50,9,FALSE)),"",VLOOKUP(A40,【入力用】個人登録!$A$21:$P$50,9,FALSE)) &amp; IF(ISERROR(VLOOKUP(A40,【入力用】個人登録!$A$59:$P$127,9,FALSE)),"",VLOOKUP(A40,【入力用】個人登録!$A$59:$P$127,9,FALSE))</f>
        <v/>
      </c>
      <c r="J40" s="715" t="str">
        <f>IF(ISERROR(VLOOKUP(A40,【入力用】個人登録!$A$21:$P$50,10,FALSE)),"",VLOOKUP(A40,【入力用】個人登録!$A$21:$P$50,10,FALSE)) &amp; IF(ISERROR(VLOOKUP(A40,【入力用】個人登録!$A$59:$P$127,10,FALSE)),"",VLOOKUP(A40,【入力用】個人登録!$A$59:$P$127,10,FALSE))</f>
        <v/>
      </c>
      <c r="K40" s="716"/>
      <c r="L40" s="433" t="str">
        <f>TEXT(IF(ISERROR(VLOOKUP(A40,【入力用】個人登録!$A$21:$P$50,12,FALSE)),"",VLOOKUP(A40,【入力用】個人登録!$A$21:$P$50,12,FALSE)) &amp; IF(ISERROR(VLOOKUP(A40,【入力用】個人登録!$A$59:$P$127,12,FALSE)),"",VLOOKUP(A40,【入力用】個人登録!$A$59:$P$127,12,FALSE)),"ge.m.d")</f>
        <v/>
      </c>
      <c r="M40" s="434" t="str">
        <f>IF(ISERROR(VLOOKUP(A40,【入力用】個人登録!$A$21:$P$50,13,FALSE)),"",VLOOKUP(A40,【入力用】個人登録!$A$21:$P$50,13,FALSE)) &amp; IF(ISERROR(VLOOKUP(A40,【入力用】個人登録!$A$59:$P$127,13,FALSE)),"",VLOOKUP(A40,【入力用】個人登録!$A$59:$P$127,13,FALSE))</f>
        <v/>
      </c>
      <c r="N40" s="435" t="str">
        <f>IF(ISERROR(VLOOKUP(A40,【入力用】個人登録!$A$21:$P$50,14,FALSE)),"",VLOOKUP(A40,【入力用】個人登録!$A$21:$P$50,14,FALSE)) &amp; IF(ISERROR(VLOOKUP(A40,【入力用】個人登録!$A$59:$P$127,14,FALSE)),"",VLOOKUP(A40,【入力用】個人登録!$A$59:$P$127,14,FALSE))</f>
        <v/>
      </c>
      <c r="O40" s="436" t="str">
        <f>IF(ISERROR(VLOOKUP(A40,【入力用】個人登録!$A$21:$P$50,15,FALSE)),"",VLOOKUP(A40,【入力用】個人登録!$A$21:$P$50,15,FALSE)) &amp; IF(ISERROR(VLOOKUP(A40,【入力用】個人登録!$A$59:$P$127,15,FALSE)),"",VLOOKUP(A40,【入力用】個人登録!$A$59:$P$127,15,FALSE))</f>
        <v/>
      </c>
      <c r="P40" s="528" t="str">
        <f>IF(ISERROR(VLOOKUP(A40,【入力用】個人登録!$A$21:$P$50,16,FALSE)),"",VLOOKUP(A40,【入力用】個人登録!$A$21:$P$50,16,FALSE)) &amp; IF(ISERROR(VLOOKUP(A40,【入力用】個人登録!$A$59:$P$127,16,FALSE)),"",VLOOKUP(A40,【入力用】個人登録!$A$59:$P$127,16,FALSE))</f>
        <v/>
      </c>
      <c r="R40" s="355">
        <f>IF(ISERROR(VLOOKUP(A40,【入力用】個人登録!$A$21:$R$50,18,FALSE)),"",VLOOKUP(A40,【入力用】個人登録!$A$21:$R$50,18,FALSE))</f>
        <v>0</v>
      </c>
    </row>
    <row r="41" spans="1:18" ht="19.899999999999999" customHeight="1">
      <c r="A41" s="428" t="str">
        <f>【入力用】個人登録!A41</f>
        <v>18</v>
      </c>
      <c r="B41" s="429" t="str">
        <f>IF(ISERROR(VLOOKUP(A41,【入力用】個人登録!$A$21:$P$50,2,FALSE)),"",VLOOKUP(A41,【入力用】個人登録!$A$21:$P$50,2,FALSE)) &amp; IF(ISERROR(VLOOKUP(A41,【入力用】個人登録!$A$59:$P$127,2,FALSE)),"",VLOOKUP(A41,【入力用】個人登録!$A$59:$P$127,2,FALSE))</f>
        <v/>
      </c>
      <c r="C41" s="712" t="str">
        <f>IF(ISERROR(VLOOKUP(A41,【入力用】個人登録!$A$21:$P$50,3,FALSE)),"",VLOOKUP(A41,【入力用】個人登録!$A$21:$P$50,3,FALSE)) &amp; IF(ISERROR(VLOOKUP(A41,【入力用】個人登録!$A$59:$P$127,3,FALSE)),"",VLOOKUP(A41,【入力用】個人登録!$A$59:$P$127,3,FALSE))</f>
        <v/>
      </c>
      <c r="D41" s="713"/>
      <c r="E41" s="430" t="str">
        <f>IF(ISERROR(VLOOKUP(A41,【入力用】個人登録!$A$21:$P$50,5,FALSE)),"",VLOOKUP(A41,【入力用】個人登録!$A$21:$P$50,5,FALSE)) &amp; IF(ISERROR(VLOOKUP(A41,【入力用】個人登録!$A$59:$P$127,5,FALSE)),"",VLOOKUP(A41,【入力用】個人登録!$A$59:$P$127,5,FALSE))</f>
        <v/>
      </c>
      <c r="F41" s="714" t="str">
        <f>IF(ISERROR(VLOOKUP(A41,【入力用】個人登録!$A$21:$P$50,6,FALSE)),"",VLOOKUP(A41,【入力用】個人登録!$A$21:$P$50,6,FALSE)) &amp; IF(ISERROR(VLOOKUP(A41,【入力用】個人登録!$A$59:$P$127,6,FALSE)),"",VLOOKUP(A41,【入力用】個人登録!$A$59:$P$127,6,FALSE))</f>
        <v/>
      </c>
      <c r="G41" s="713"/>
      <c r="H41" s="432" t="str">
        <f>IF(ISERROR(VLOOKUP(A41,【入力用】個人登録!$A$21:$P$50,8,FALSE)),"",VLOOKUP(A41,【入力用】個人登録!$A$21:$P$50,8,FALSE)) &amp; IF(ISERROR(VLOOKUP(A41,【入力用】個人登録!$A$59:$P$127,8,FALSE)),"",VLOOKUP(A41,【入力用】個人登録!$A$59:$P$127,8,FALSE))</f>
        <v/>
      </c>
      <c r="I41" s="431" t="str">
        <f>IF(ISERROR(VLOOKUP(A41,【入力用】個人登録!$A$21:$P$50,9,FALSE)),"",VLOOKUP(A41,【入力用】個人登録!$A$21:$P$50,9,FALSE)) &amp; IF(ISERROR(VLOOKUP(A41,【入力用】個人登録!$A$59:$P$127,9,FALSE)),"",VLOOKUP(A41,【入力用】個人登録!$A$59:$P$127,9,FALSE))</f>
        <v/>
      </c>
      <c r="J41" s="715" t="str">
        <f>IF(ISERROR(VLOOKUP(A41,【入力用】個人登録!$A$21:$P$50,10,FALSE)),"",VLOOKUP(A41,【入力用】個人登録!$A$21:$P$50,10,FALSE)) &amp; IF(ISERROR(VLOOKUP(A41,【入力用】個人登録!$A$59:$P$127,10,FALSE)),"",VLOOKUP(A41,【入力用】個人登録!$A$59:$P$127,10,FALSE))</f>
        <v/>
      </c>
      <c r="K41" s="716"/>
      <c r="L41" s="433" t="str">
        <f>TEXT(IF(ISERROR(VLOOKUP(A41,【入力用】個人登録!$A$21:$P$50,12,FALSE)),"",VLOOKUP(A41,【入力用】個人登録!$A$21:$P$50,12,FALSE)) &amp; IF(ISERROR(VLOOKUP(A41,【入力用】個人登録!$A$59:$P$127,12,FALSE)),"",VLOOKUP(A41,【入力用】個人登録!$A$59:$P$127,12,FALSE)),"ge.m.d")</f>
        <v/>
      </c>
      <c r="M41" s="434" t="str">
        <f>IF(ISERROR(VLOOKUP(A41,【入力用】個人登録!$A$21:$P$50,13,FALSE)),"",VLOOKUP(A41,【入力用】個人登録!$A$21:$P$50,13,FALSE)) &amp; IF(ISERROR(VLOOKUP(A41,【入力用】個人登録!$A$59:$P$127,13,FALSE)),"",VLOOKUP(A41,【入力用】個人登録!$A$59:$P$127,13,FALSE))</f>
        <v/>
      </c>
      <c r="N41" s="435" t="str">
        <f>IF(ISERROR(VLOOKUP(A41,【入力用】個人登録!$A$21:$P$50,14,FALSE)),"",VLOOKUP(A41,【入力用】個人登録!$A$21:$P$50,14,FALSE)) &amp; IF(ISERROR(VLOOKUP(A41,【入力用】個人登録!$A$59:$P$127,14,FALSE)),"",VLOOKUP(A41,【入力用】個人登録!$A$59:$P$127,14,FALSE))</f>
        <v/>
      </c>
      <c r="O41" s="436" t="str">
        <f>IF(ISERROR(VLOOKUP(A41,【入力用】個人登録!$A$21:$P$50,15,FALSE)),"",VLOOKUP(A41,【入力用】個人登録!$A$21:$P$50,15,FALSE)) &amp; IF(ISERROR(VLOOKUP(A41,【入力用】個人登録!$A$59:$P$127,15,FALSE)),"",VLOOKUP(A41,【入力用】個人登録!$A$59:$P$127,15,FALSE))</f>
        <v/>
      </c>
      <c r="P41" s="528" t="str">
        <f>IF(ISERROR(VLOOKUP(A41,【入力用】個人登録!$A$21:$P$50,16,FALSE)),"",VLOOKUP(A41,【入力用】個人登録!$A$21:$P$50,16,FALSE)) &amp; IF(ISERROR(VLOOKUP(A41,【入力用】個人登録!$A$59:$P$127,16,FALSE)),"",VLOOKUP(A41,【入力用】個人登録!$A$59:$P$127,16,FALSE))</f>
        <v/>
      </c>
      <c r="R41" s="355">
        <f>IF(ISERROR(VLOOKUP(A41,【入力用】個人登録!$A$21:$R$50,18,FALSE)),"",VLOOKUP(A41,【入力用】個人登録!$A$21:$R$50,18,FALSE))</f>
        <v>0</v>
      </c>
    </row>
    <row r="42" spans="1:18" ht="19.899999999999999" customHeight="1">
      <c r="A42" s="428" t="str">
        <f>【入力用】個人登録!A42</f>
        <v>19</v>
      </c>
      <c r="B42" s="429" t="str">
        <f>IF(ISERROR(VLOOKUP(A42,【入力用】個人登録!$A$21:$P$50,2,FALSE)),"",VLOOKUP(A42,【入力用】個人登録!$A$21:$P$50,2,FALSE)) &amp; IF(ISERROR(VLOOKUP(A42,【入力用】個人登録!$A$59:$P$127,2,FALSE)),"",VLOOKUP(A42,【入力用】個人登録!$A$59:$P$127,2,FALSE))</f>
        <v/>
      </c>
      <c r="C42" s="712" t="str">
        <f>IF(ISERROR(VLOOKUP(A42,【入力用】個人登録!$A$21:$P$50,3,FALSE)),"",VLOOKUP(A42,【入力用】個人登録!$A$21:$P$50,3,FALSE)) &amp; IF(ISERROR(VLOOKUP(A42,【入力用】個人登録!$A$59:$P$127,3,FALSE)),"",VLOOKUP(A42,【入力用】個人登録!$A$59:$P$127,3,FALSE))</f>
        <v/>
      </c>
      <c r="D42" s="713"/>
      <c r="E42" s="430" t="str">
        <f>IF(ISERROR(VLOOKUP(A42,【入力用】個人登録!$A$21:$P$50,5,FALSE)),"",VLOOKUP(A42,【入力用】個人登録!$A$21:$P$50,5,FALSE)) &amp; IF(ISERROR(VLOOKUP(A42,【入力用】個人登録!$A$59:$P$127,5,FALSE)),"",VLOOKUP(A42,【入力用】個人登録!$A$59:$P$127,5,FALSE))</f>
        <v/>
      </c>
      <c r="F42" s="714" t="str">
        <f>IF(ISERROR(VLOOKUP(A42,【入力用】個人登録!$A$21:$P$50,6,FALSE)),"",VLOOKUP(A42,【入力用】個人登録!$A$21:$P$50,6,FALSE)) &amp; IF(ISERROR(VLOOKUP(A42,【入力用】個人登録!$A$59:$P$127,6,FALSE)),"",VLOOKUP(A42,【入力用】個人登録!$A$59:$P$127,6,FALSE))</f>
        <v/>
      </c>
      <c r="G42" s="713"/>
      <c r="H42" s="432" t="str">
        <f>IF(ISERROR(VLOOKUP(A42,【入力用】個人登録!$A$21:$P$50,8,FALSE)),"",VLOOKUP(A42,【入力用】個人登録!$A$21:$P$50,8,FALSE)) &amp; IF(ISERROR(VLOOKUP(A42,【入力用】個人登録!$A$59:$P$127,8,FALSE)),"",VLOOKUP(A42,【入力用】個人登録!$A$59:$P$127,8,FALSE))</f>
        <v/>
      </c>
      <c r="I42" s="431" t="str">
        <f>IF(ISERROR(VLOOKUP(A42,【入力用】個人登録!$A$21:$P$50,9,FALSE)),"",VLOOKUP(A42,【入力用】個人登録!$A$21:$P$50,9,FALSE)) &amp; IF(ISERROR(VLOOKUP(A42,【入力用】個人登録!$A$59:$P$127,9,FALSE)),"",VLOOKUP(A42,【入力用】個人登録!$A$59:$P$127,9,FALSE))</f>
        <v/>
      </c>
      <c r="J42" s="715" t="str">
        <f>IF(ISERROR(VLOOKUP(A42,【入力用】個人登録!$A$21:$P$50,10,FALSE)),"",VLOOKUP(A42,【入力用】個人登録!$A$21:$P$50,10,FALSE)) &amp; IF(ISERROR(VLOOKUP(A42,【入力用】個人登録!$A$59:$P$127,10,FALSE)),"",VLOOKUP(A42,【入力用】個人登録!$A$59:$P$127,10,FALSE))</f>
        <v/>
      </c>
      <c r="K42" s="716"/>
      <c r="L42" s="433" t="str">
        <f>TEXT(IF(ISERROR(VLOOKUP(A42,【入力用】個人登録!$A$21:$P$50,12,FALSE)),"",VLOOKUP(A42,【入力用】個人登録!$A$21:$P$50,12,FALSE)) &amp; IF(ISERROR(VLOOKUP(A42,【入力用】個人登録!$A$59:$P$127,12,FALSE)),"",VLOOKUP(A42,【入力用】個人登録!$A$59:$P$127,12,FALSE)),"ge.m.d")</f>
        <v/>
      </c>
      <c r="M42" s="434" t="str">
        <f>IF(ISERROR(VLOOKUP(A42,【入力用】個人登録!$A$21:$P$50,13,FALSE)),"",VLOOKUP(A42,【入力用】個人登録!$A$21:$P$50,13,FALSE)) &amp; IF(ISERROR(VLOOKUP(A42,【入力用】個人登録!$A$59:$P$127,13,FALSE)),"",VLOOKUP(A42,【入力用】個人登録!$A$59:$P$127,13,FALSE))</f>
        <v/>
      </c>
      <c r="N42" s="435" t="str">
        <f>IF(ISERROR(VLOOKUP(A42,【入力用】個人登録!$A$21:$P$50,14,FALSE)),"",VLOOKUP(A42,【入力用】個人登録!$A$21:$P$50,14,FALSE)) &amp; IF(ISERROR(VLOOKUP(A42,【入力用】個人登録!$A$59:$P$127,14,FALSE)),"",VLOOKUP(A42,【入力用】個人登録!$A$59:$P$127,14,FALSE))</f>
        <v/>
      </c>
      <c r="O42" s="436" t="str">
        <f>IF(ISERROR(VLOOKUP(A42,【入力用】個人登録!$A$21:$P$50,15,FALSE)),"",VLOOKUP(A42,【入力用】個人登録!$A$21:$P$50,15,FALSE)) &amp; IF(ISERROR(VLOOKUP(A42,【入力用】個人登録!$A$59:$P$127,15,FALSE)),"",VLOOKUP(A42,【入力用】個人登録!$A$59:$P$127,15,FALSE))</f>
        <v/>
      </c>
      <c r="P42" s="528" t="str">
        <f>IF(ISERROR(VLOOKUP(A42,【入力用】個人登録!$A$21:$P$50,16,FALSE)),"",VLOOKUP(A42,【入力用】個人登録!$A$21:$P$50,16,FALSE)) &amp; IF(ISERROR(VLOOKUP(A42,【入力用】個人登録!$A$59:$P$127,16,FALSE)),"",VLOOKUP(A42,【入力用】個人登録!$A$59:$P$127,16,FALSE))</f>
        <v/>
      </c>
      <c r="R42" s="355">
        <f>IF(ISERROR(VLOOKUP(A42,【入力用】個人登録!$A$21:$R$50,18,FALSE)),"",VLOOKUP(A42,【入力用】個人登録!$A$21:$R$50,18,FALSE))</f>
        <v>0</v>
      </c>
    </row>
    <row r="43" spans="1:18" ht="19.899999999999999" customHeight="1">
      <c r="A43" s="428" t="str">
        <f>【入力用】個人登録!A43</f>
        <v>20</v>
      </c>
      <c r="B43" s="429" t="str">
        <f>IF(ISERROR(VLOOKUP(A43,【入力用】個人登録!$A$21:$P$50,2,FALSE)),"",VLOOKUP(A43,【入力用】個人登録!$A$21:$P$50,2,FALSE)) &amp; IF(ISERROR(VLOOKUP(A43,【入力用】個人登録!$A$59:$P$127,2,FALSE)),"",VLOOKUP(A43,【入力用】個人登録!$A$59:$P$127,2,FALSE))</f>
        <v/>
      </c>
      <c r="C43" s="712" t="str">
        <f>IF(ISERROR(VLOOKUP(A43,【入力用】個人登録!$A$21:$P$50,3,FALSE)),"",VLOOKUP(A43,【入力用】個人登録!$A$21:$P$50,3,FALSE)) &amp; IF(ISERROR(VLOOKUP(A43,【入力用】個人登録!$A$59:$P$127,3,FALSE)),"",VLOOKUP(A43,【入力用】個人登録!$A$59:$P$127,3,FALSE))</f>
        <v/>
      </c>
      <c r="D43" s="713"/>
      <c r="E43" s="430" t="str">
        <f>IF(ISERROR(VLOOKUP(A43,【入力用】個人登録!$A$21:$P$50,5,FALSE)),"",VLOOKUP(A43,【入力用】個人登録!$A$21:$P$50,5,FALSE)) &amp; IF(ISERROR(VLOOKUP(A43,【入力用】個人登録!$A$59:$P$127,5,FALSE)),"",VLOOKUP(A43,【入力用】個人登録!$A$59:$P$127,5,FALSE))</f>
        <v/>
      </c>
      <c r="F43" s="714" t="str">
        <f>IF(ISERROR(VLOOKUP(A43,【入力用】個人登録!$A$21:$P$50,6,FALSE)),"",VLOOKUP(A43,【入力用】個人登録!$A$21:$P$50,6,FALSE)) &amp; IF(ISERROR(VLOOKUP(A43,【入力用】個人登録!$A$59:$P$127,6,FALSE)),"",VLOOKUP(A43,【入力用】個人登録!$A$59:$P$127,6,FALSE))</f>
        <v/>
      </c>
      <c r="G43" s="713"/>
      <c r="H43" s="432" t="str">
        <f>IF(ISERROR(VLOOKUP(A43,【入力用】個人登録!$A$21:$P$50,8,FALSE)),"",VLOOKUP(A43,【入力用】個人登録!$A$21:$P$50,8,FALSE)) &amp; IF(ISERROR(VLOOKUP(A43,【入力用】個人登録!$A$59:$P$127,8,FALSE)),"",VLOOKUP(A43,【入力用】個人登録!$A$59:$P$127,8,FALSE))</f>
        <v/>
      </c>
      <c r="I43" s="431" t="str">
        <f>IF(ISERROR(VLOOKUP(A43,【入力用】個人登録!$A$21:$P$50,9,FALSE)),"",VLOOKUP(A43,【入力用】個人登録!$A$21:$P$50,9,FALSE)) &amp; IF(ISERROR(VLOOKUP(A43,【入力用】個人登録!$A$59:$P$127,9,FALSE)),"",VLOOKUP(A43,【入力用】個人登録!$A$59:$P$127,9,FALSE))</f>
        <v/>
      </c>
      <c r="J43" s="715" t="str">
        <f>IF(ISERROR(VLOOKUP(A43,【入力用】個人登録!$A$21:$P$50,10,FALSE)),"",VLOOKUP(A43,【入力用】個人登録!$A$21:$P$50,10,FALSE)) &amp; IF(ISERROR(VLOOKUP(A43,【入力用】個人登録!$A$59:$P$127,10,FALSE)),"",VLOOKUP(A43,【入力用】個人登録!$A$59:$P$127,10,FALSE))</f>
        <v/>
      </c>
      <c r="K43" s="716"/>
      <c r="L43" s="433" t="str">
        <f>TEXT(IF(ISERROR(VLOOKUP(A43,【入力用】個人登録!$A$21:$P$50,12,FALSE)),"",VLOOKUP(A43,【入力用】個人登録!$A$21:$P$50,12,FALSE)) &amp; IF(ISERROR(VLOOKUP(A43,【入力用】個人登録!$A$59:$P$127,12,FALSE)),"",VLOOKUP(A43,【入力用】個人登録!$A$59:$P$127,12,FALSE)),"ge.m.d")</f>
        <v/>
      </c>
      <c r="M43" s="434" t="str">
        <f>IF(ISERROR(VLOOKUP(A43,【入力用】個人登録!$A$21:$P$50,13,FALSE)),"",VLOOKUP(A43,【入力用】個人登録!$A$21:$P$50,13,FALSE)) &amp; IF(ISERROR(VLOOKUP(A43,【入力用】個人登録!$A$59:$P$127,13,FALSE)),"",VLOOKUP(A43,【入力用】個人登録!$A$59:$P$127,13,FALSE))</f>
        <v/>
      </c>
      <c r="N43" s="435" t="str">
        <f>IF(ISERROR(VLOOKUP(A43,【入力用】個人登録!$A$21:$P$50,14,FALSE)),"",VLOOKUP(A43,【入力用】個人登録!$A$21:$P$50,14,FALSE)) &amp; IF(ISERROR(VLOOKUP(A43,【入力用】個人登録!$A$59:$P$127,14,FALSE)),"",VLOOKUP(A43,【入力用】個人登録!$A$59:$P$127,14,FALSE))</f>
        <v/>
      </c>
      <c r="O43" s="436" t="str">
        <f>IF(ISERROR(VLOOKUP(A43,【入力用】個人登録!$A$21:$P$50,15,FALSE)),"",VLOOKUP(A43,【入力用】個人登録!$A$21:$P$50,15,FALSE)) &amp; IF(ISERROR(VLOOKUP(A43,【入力用】個人登録!$A$59:$P$127,15,FALSE)),"",VLOOKUP(A43,【入力用】個人登録!$A$59:$P$127,15,FALSE))</f>
        <v/>
      </c>
      <c r="P43" s="528" t="str">
        <f>IF(ISERROR(VLOOKUP(A43,【入力用】個人登録!$A$21:$P$50,16,FALSE)),"",VLOOKUP(A43,【入力用】個人登録!$A$21:$P$50,16,FALSE)) &amp; IF(ISERROR(VLOOKUP(A43,【入力用】個人登録!$A$59:$P$127,16,FALSE)),"",VLOOKUP(A43,【入力用】個人登録!$A$59:$P$127,16,FALSE))</f>
        <v/>
      </c>
      <c r="R43" s="355">
        <f>IF(ISERROR(VLOOKUP(A43,【入力用】個人登録!$A$21:$R$50,18,FALSE)),"",VLOOKUP(A43,【入力用】個人登録!$A$21:$R$50,18,FALSE))</f>
        <v>0</v>
      </c>
    </row>
    <row r="44" spans="1:18" ht="19.899999999999999" customHeight="1">
      <c r="A44" s="428" t="str">
        <f>【入力用】個人登録!A44</f>
        <v>21</v>
      </c>
      <c r="B44" s="429" t="str">
        <f>IF(ISERROR(VLOOKUP(A44,【入力用】個人登録!$A$21:$P$50,2,FALSE)),"",VLOOKUP(A44,【入力用】個人登録!$A$21:$P$50,2,FALSE)) &amp; IF(ISERROR(VLOOKUP(A44,【入力用】個人登録!$A$59:$P$127,2,FALSE)),"",VLOOKUP(A44,【入力用】個人登録!$A$59:$P$127,2,FALSE))</f>
        <v/>
      </c>
      <c r="C44" s="712" t="str">
        <f>IF(ISERROR(VLOOKUP(A44,【入力用】個人登録!$A$21:$P$50,3,FALSE)),"",VLOOKUP(A44,【入力用】個人登録!$A$21:$P$50,3,FALSE)) &amp; IF(ISERROR(VLOOKUP(A44,【入力用】個人登録!$A$59:$P$127,3,FALSE)),"",VLOOKUP(A44,【入力用】個人登録!$A$59:$P$127,3,FALSE))</f>
        <v/>
      </c>
      <c r="D44" s="713"/>
      <c r="E44" s="430" t="str">
        <f>IF(ISERROR(VLOOKUP(A44,【入力用】個人登録!$A$21:$P$50,5,FALSE)),"",VLOOKUP(A44,【入力用】個人登録!$A$21:$P$50,5,FALSE)) &amp; IF(ISERROR(VLOOKUP(A44,【入力用】個人登録!$A$59:$P$127,5,FALSE)),"",VLOOKUP(A44,【入力用】個人登録!$A$59:$P$127,5,FALSE))</f>
        <v/>
      </c>
      <c r="F44" s="714" t="str">
        <f>IF(ISERROR(VLOOKUP(A44,【入力用】個人登録!$A$21:$P$50,6,FALSE)),"",VLOOKUP(A44,【入力用】個人登録!$A$21:$P$50,6,FALSE)) &amp; IF(ISERROR(VLOOKUP(A44,【入力用】個人登録!$A$59:$P$127,6,FALSE)),"",VLOOKUP(A44,【入力用】個人登録!$A$59:$P$127,6,FALSE))</f>
        <v/>
      </c>
      <c r="G44" s="713"/>
      <c r="H44" s="432" t="str">
        <f>IF(ISERROR(VLOOKUP(A44,【入力用】個人登録!$A$21:$P$50,8,FALSE)),"",VLOOKUP(A44,【入力用】個人登録!$A$21:$P$50,8,FALSE)) &amp; IF(ISERROR(VLOOKUP(A44,【入力用】個人登録!$A$59:$P$127,8,FALSE)),"",VLOOKUP(A44,【入力用】個人登録!$A$59:$P$127,8,FALSE))</f>
        <v/>
      </c>
      <c r="I44" s="431" t="str">
        <f>IF(ISERROR(VLOOKUP(A44,【入力用】個人登録!$A$21:$P$50,9,FALSE)),"",VLOOKUP(A44,【入力用】個人登録!$A$21:$P$50,9,FALSE)) &amp; IF(ISERROR(VLOOKUP(A44,【入力用】個人登録!$A$59:$P$127,9,FALSE)),"",VLOOKUP(A44,【入力用】個人登録!$A$59:$P$127,9,FALSE))</f>
        <v/>
      </c>
      <c r="J44" s="715" t="str">
        <f>IF(ISERROR(VLOOKUP(A44,【入力用】個人登録!$A$21:$P$50,10,FALSE)),"",VLOOKUP(A44,【入力用】個人登録!$A$21:$P$50,10,FALSE)) &amp; IF(ISERROR(VLOOKUP(A44,【入力用】個人登録!$A$59:$P$127,10,FALSE)),"",VLOOKUP(A44,【入力用】個人登録!$A$59:$P$127,10,FALSE))</f>
        <v/>
      </c>
      <c r="K44" s="716"/>
      <c r="L44" s="433" t="str">
        <f>TEXT(IF(ISERROR(VLOOKUP(A44,【入力用】個人登録!$A$21:$P$50,12,FALSE)),"",VLOOKUP(A44,【入力用】個人登録!$A$21:$P$50,12,FALSE)) &amp; IF(ISERROR(VLOOKUP(A44,【入力用】個人登録!$A$59:$P$127,12,FALSE)),"",VLOOKUP(A44,【入力用】個人登録!$A$59:$P$127,12,FALSE)),"ge.m.d")</f>
        <v/>
      </c>
      <c r="M44" s="434" t="str">
        <f>IF(ISERROR(VLOOKUP(A44,【入力用】個人登録!$A$21:$P$50,13,FALSE)),"",VLOOKUP(A44,【入力用】個人登録!$A$21:$P$50,13,FALSE)) &amp; IF(ISERROR(VLOOKUP(A44,【入力用】個人登録!$A$59:$P$127,13,FALSE)),"",VLOOKUP(A44,【入力用】個人登録!$A$59:$P$127,13,FALSE))</f>
        <v/>
      </c>
      <c r="N44" s="435" t="str">
        <f>IF(ISERROR(VLOOKUP(A44,【入力用】個人登録!$A$21:$P$50,14,FALSE)),"",VLOOKUP(A44,【入力用】個人登録!$A$21:$P$50,14,FALSE)) &amp; IF(ISERROR(VLOOKUP(A44,【入力用】個人登録!$A$59:$P$127,14,FALSE)),"",VLOOKUP(A44,【入力用】個人登録!$A$59:$P$127,14,FALSE))</f>
        <v/>
      </c>
      <c r="O44" s="436" t="str">
        <f>IF(ISERROR(VLOOKUP(A44,【入力用】個人登録!$A$21:$P$50,15,FALSE)),"",VLOOKUP(A44,【入力用】個人登録!$A$21:$P$50,15,FALSE)) &amp; IF(ISERROR(VLOOKUP(A44,【入力用】個人登録!$A$59:$P$127,15,FALSE)),"",VLOOKUP(A44,【入力用】個人登録!$A$59:$P$127,15,FALSE))</f>
        <v/>
      </c>
      <c r="P44" s="528" t="str">
        <f>IF(ISERROR(VLOOKUP(A44,【入力用】個人登録!$A$21:$P$50,16,FALSE)),"",VLOOKUP(A44,【入力用】個人登録!$A$21:$P$50,16,FALSE)) &amp; IF(ISERROR(VLOOKUP(A44,【入力用】個人登録!$A$59:$P$127,16,FALSE)),"",VLOOKUP(A44,【入力用】個人登録!$A$59:$P$127,16,FALSE))</f>
        <v/>
      </c>
      <c r="R44" s="355">
        <f>IF(ISERROR(VLOOKUP(A44,【入力用】個人登録!$A$21:$R$50,18,FALSE)),"",VLOOKUP(A44,【入力用】個人登録!$A$21:$R$50,18,FALSE))</f>
        <v>0</v>
      </c>
    </row>
    <row r="45" spans="1:18" ht="19.899999999999999" customHeight="1">
      <c r="A45" s="428" t="str">
        <f>【入力用】個人登録!A45</f>
        <v>22</v>
      </c>
      <c r="B45" s="429" t="str">
        <f>IF(ISERROR(VLOOKUP(A45,【入力用】個人登録!$A$21:$P$50,2,FALSE)),"",VLOOKUP(A45,【入力用】個人登録!$A$21:$P$50,2,FALSE)) &amp; IF(ISERROR(VLOOKUP(A45,【入力用】個人登録!$A$59:$P$127,2,FALSE)),"",VLOOKUP(A45,【入力用】個人登録!$A$59:$P$127,2,FALSE))</f>
        <v/>
      </c>
      <c r="C45" s="712" t="str">
        <f>IF(ISERROR(VLOOKUP(A45,【入力用】個人登録!$A$21:$P$50,3,FALSE)),"",VLOOKUP(A45,【入力用】個人登録!$A$21:$P$50,3,FALSE)) &amp; IF(ISERROR(VLOOKUP(A45,【入力用】個人登録!$A$59:$P$127,3,FALSE)),"",VLOOKUP(A45,【入力用】個人登録!$A$59:$P$127,3,FALSE))</f>
        <v/>
      </c>
      <c r="D45" s="713"/>
      <c r="E45" s="430" t="str">
        <f>IF(ISERROR(VLOOKUP(A45,【入力用】個人登録!$A$21:$P$50,5,FALSE)),"",VLOOKUP(A45,【入力用】個人登録!$A$21:$P$50,5,FALSE)) &amp; IF(ISERROR(VLOOKUP(A45,【入力用】個人登録!$A$59:$P$127,5,FALSE)),"",VLOOKUP(A45,【入力用】個人登録!$A$59:$P$127,5,FALSE))</f>
        <v/>
      </c>
      <c r="F45" s="714" t="str">
        <f>IF(ISERROR(VLOOKUP(A45,【入力用】個人登録!$A$21:$P$50,6,FALSE)),"",VLOOKUP(A45,【入力用】個人登録!$A$21:$P$50,6,FALSE)) &amp; IF(ISERROR(VLOOKUP(A45,【入力用】個人登録!$A$59:$P$127,6,FALSE)),"",VLOOKUP(A45,【入力用】個人登録!$A$59:$P$127,6,FALSE))</f>
        <v/>
      </c>
      <c r="G45" s="713"/>
      <c r="H45" s="432" t="str">
        <f>IF(ISERROR(VLOOKUP(A45,【入力用】個人登録!$A$21:$P$50,8,FALSE)),"",VLOOKUP(A45,【入力用】個人登録!$A$21:$P$50,8,FALSE)) &amp; IF(ISERROR(VLOOKUP(A45,【入力用】個人登録!$A$59:$P$127,8,FALSE)),"",VLOOKUP(A45,【入力用】個人登録!$A$59:$P$127,8,FALSE))</f>
        <v/>
      </c>
      <c r="I45" s="431" t="str">
        <f>IF(ISERROR(VLOOKUP(A45,【入力用】個人登録!$A$21:$P$50,9,FALSE)),"",VLOOKUP(A45,【入力用】個人登録!$A$21:$P$50,9,FALSE)) &amp; IF(ISERROR(VLOOKUP(A45,【入力用】個人登録!$A$59:$P$127,9,FALSE)),"",VLOOKUP(A45,【入力用】個人登録!$A$59:$P$127,9,FALSE))</f>
        <v/>
      </c>
      <c r="J45" s="715" t="str">
        <f>IF(ISERROR(VLOOKUP(A45,【入力用】個人登録!$A$21:$P$50,10,FALSE)),"",VLOOKUP(A45,【入力用】個人登録!$A$21:$P$50,10,FALSE)) &amp; IF(ISERROR(VLOOKUP(A45,【入力用】個人登録!$A$59:$P$127,10,FALSE)),"",VLOOKUP(A45,【入力用】個人登録!$A$59:$P$127,10,FALSE))</f>
        <v/>
      </c>
      <c r="K45" s="716"/>
      <c r="L45" s="433" t="str">
        <f>TEXT(IF(ISERROR(VLOOKUP(A45,【入力用】個人登録!$A$21:$P$50,12,FALSE)),"",VLOOKUP(A45,【入力用】個人登録!$A$21:$P$50,12,FALSE)) &amp; IF(ISERROR(VLOOKUP(A45,【入力用】個人登録!$A$59:$P$127,12,FALSE)),"",VLOOKUP(A45,【入力用】個人登録!$A$59:$P$127,12,FALSE)),"ge.m.d")</f>
        <v/>
      </c>
      <c r="M45" s="434" t="str">
        <f>IF(ISERROR(VLOOKUP(A45,【入力用】個人登録!$A$21:$P$50,13,FALSE)),"",VLOOKUP(A45,【入力用】個人登録!$A$21:$P$50,13,FALSE)) &amp; IF(ISERROR(VLOOKUP(A45,【入力用】個人登録!$A$59:$P$127,13,FALSE)),"",VLOOKUP(A45,【入力用】個人登録!$A$59:$P$127,13,FALSE))</f>
        <v/>
      </c>
      <c r="N45" s="435" t="str">
        <f>IF(ISERROR(VLOOKUP(A45,【入力用】個人登録!$A$21:$P$50,14,FALSE)),"",VLOOKUP(A45,【入力用】個人登録!$A$21:$P$50,14,FALSE)) &amp; IF(ISERROR(VLOOKUP(A45,【入力用】個人登録!$A$59:$P$127,14,FALSE)),"",VLOOKUP(A45,【入力用】個人登録!$A$59:$P$127,14,FALSE))</f>
        <v/>
      </c>
      <c r="O45" s="436" t="str">
        <f>IF(ISERROR(VLOOKUP(A45,【入力用】個人登録!$A$21:$P$50,15,FALSE)),"",VLOOKUP(A45,【入力用】個人登録!$A$21:$P$50,15,FALSE)) &amp; IF(ISERROR(VLOOKUP(A45,【入力用】個人登録!$A$59:$P$127,15,FALSE)),"",VLOOKUP(A45,【入力用】個人登録!$A$59:$P$127,15,FALSE))</f>
        <v/>
      </c>
      <c r="P45" s="528" t="str">
        <f>IF(ISERROR(VLOOKUP(A45,【入力用】個人登録!$A$21:$P$50,16,FALSE)),"",VLOOKUP(A45,【入力用】個人登録!$A$21:$P$50,16,FALSE)) &amp; IF(ISERROR(VLOOKUP(A45,【入力用】個人登録!$A$59:$P$127,16,FALSE)),"",VLOOKUP(A45,【入力用】個人登録!$A$59:$P$127,16,FALSE))</f>
        <v/>
      </c>
      <c r="R45" s="355">
        <f>IF(ISERROR(VLOOKUP(A45,【入力用】個人登録!$A$21:$R$50,18,FALSE)),"",VLOOKUP(A45,【入力用】個人登録!$A$21:$R$50,18,FALSE))</f>
        <v>0</v>
      </c>
    </row>
    <row r="46" spans="1:18" ht="19.899999999999999" customHeight="1">
      <c r="A46" s="428" t="str">
        <f>【入力用】個人登録!A46</f>
        <v>23</v>
      </c>
      <c r="B46" s="429" t="str">
        <f>IF(ISERROR(VLOOKUP(A46,【入力用】個人登録!$A$21:$P$50,2,FALSE)),"",VLOOKUP(A46,【入力用】個人登録!$A$21:$P$50,2,FALSE)) &amp; IF(ISERROR(VLOOKUP(A46,【入力用】個人登録!$A$59:$P$127,2,FALSE)),"",VLOOKUP(A46,【入力用】個人登録!$A$59:$P$127,2,FALSE))</f>
        <v/>
      </c>
      <c r="C46" s="712" t="str">
        <f>IF(ISERROR(VLOOKUP(A46,【入力用】個人登録!$A$21:$P$50,3,FALSE)),"",VLOOKUP(A46,【入力用】個人登録!$A$21:$P$50,3,FALSE)) &amp; IF(ISERROR(VLOOKUP(A46,【入力用】個人登録!$A$59:$P$127,3,FALSE)),"",VLOOKUP(A46,【入力用】個人登録!$A$59:$P$127,3,FALSE))</f>
        <v/>
      </c>
      <c r="D46" s="713"/>
      <c r="E46" s="430" t="str">
        <f>IF(ISERROR(VLOOKUP(A46,【入力用】個人登録!$A$21:$P$50,5,FALSE)),"",VLOOKUP(A46,【入力用】個人登録!$A$21:$P$50,5,FALSE)) &amp; IF(ISERROR(VLOOKUP(A46,【入力用】個人登録!$A$59:$P$127,5,FALSE)),"",VLOOKUP(A46,【入力用】個人登録!$A$59:$P$127,5,FALSE))</f>
        <v/>
      </c>
      <c r="F46" s="714" t="str">
        <f>IF(ISERROR(VLOOKUP(A46,【入力用】個人登録!$A$21:$P$50,6,FALSE)),"",VLOOKUP(A46,【入力用】個人登録!$A$21:$P$50,6,FALSE)) &amp; IF(ISERROR(VLOOKUP(A46,【入力用】個人登録!$A$59:$P$127,6,FALSE)),"",VLOOKUP(A46,【入力用】個人登録!$A$59:$P$127,6,FALSE))</f>
        <v/>
      </c>
      <c r="G46" s="713"/>
      <c r="H46" s="432" t="str">
        <f>IF(ISERROR(VLOOKUP(A46,【入力用】個人登録!$A$21:$P$50,8,FALSE)),"",VLOOKUP(A46,【入力用】個人登録!$A$21:$P$50,8,FALSE)) &amp; IF(ISERROR(VLOOKUP(A46,【入力用】個人登録!$A$59:$P$127,8,FALSE)),"",VLOOKUP(A46,【入力用】個人登録!$A$59:$P$127,8,FALSE))</f>
        <v/>
      </c>
      <c r="I46" s="431" t="str">
        <f>IF(ISERROR(VLOOKUP(A46,【入力用】個人登録!$A$21:$P$50,9,FALSE)),"",VLOOKUP(A46,【入力用】個人登録!$A$21:$P$50,9,FALSE)) &amp; IF(ISERROR(VLOOKUP(A46,【入力用】個人登録!$A$59:$P$127,9,FALSE)),"",VLOOKUP(A46,【入力用】個人登録!$A$59:$P$127,9,FALSE))</f>
        <v/>
      </c>
      <c r="J46" s="715" t="str">
        <f>IF(ISERROR(VLOOKUP(A46,【入力用】個人登録!$A$21:$P$50,10,FALSE)),"",VLOOKUP(A46,【入力用】個人登録!$A$21:$P$50,10,FALSE)) &amp; IF(ISERROR(VLOOKUP(A46,【入力用】個人登録!$A$59:$P$127,10,FALSE)),"",VLOOKUP(A46,【入力用】個人登録!$A$59:$P$127,10,FALSE))</f>
        <v/>
      </c>
      <c r="K46" s="716"/>
      <c r="L46" s="433" t="str">
        <f>TEXT(IF(ISERROR(VLOOKUP(A46,【入力用】個人登録!$A$21:$P$50,12,FALSE)),"",VLOOKUP(A46,【入力用】個人登録!$A$21:$P$50,12,FALSE)) &amp; IF(ISERROR(VLOOKUP(A46,【入力用】個人登録!$A$59:$P$127,12,FALSE)),"",VLOOKUP(A46,【入力用】個人登録!$A$59:$P$127,12,FALSE)),"ge.m.d")</f>
        <v/>
      </c>
      <c r="M46" s="434" t="str">
        <f>IF(ISERROR(VLOOKUP(A46,【入力用】個人登録!$A$21:$P$50,13,FALSE)),"",VLOOKUP(A46,【入力用】個人登録!$A$21:$P$50,13,FALSE)) &amp; IF(ISERROR(VLOOKUP(A46,【入力用】個人登録!$A$59:$P$127,13,FALSE)),"",VLOOKUP(A46,【入力用】個人登録!$A$59:$P$127,13,FALSE))</f>
        <v/>
      </c>
      <c r="N46" s="435" t="str">
        <f>IF(ISERROR(VLOOKUP(A46,【入力用】個人登録!$A$21:$P$50,14,FALSE)),"",VLOOKUP(A46,【入力用】個人登録!$A$21:$P$50,14,FALSE)) &amp; IF(ISERROR(VLOOKUP(A46,【入力用】個人登録!$A$59:$P$127,14,FALSE)),"",VLOOKUP(A46,【入力用】個人登録!$A$59:$P$127,14,FALSE))</f>
        <v/>
      </c>
      <c r="O46" s="436" t="str">
        <f>IF(ISERROR(VLOOKUP(A46,【入力用】個人登録!$A$21:$P$50,15,FALSE)),"",VLOOKUP(A46,【入力用】個人登録!$A$21:$P$50,15,FALSE)) &amp; IF(ISERROR(VLOOKUP(A46,【入力用】個人登録!$A$59:$P$127,15,FALSE)),"",VLOOKUP(A46,【入力用】個人登録!$A$59:$P$127,15,FALSE))</f>
        <v/>
      </c>
      <c r="P46" s="528" t="str">
        <f>IF(ISERROR(VLOOKUP(A46,【入力用】個人登録!$A$21:$P$50,16,FALSE)),"",VLOOKUP(A46,【入力用】個人登録!$A$21:$P$50,16,FALSE)) &amp; IF(ISERROR(VLOOKUP(A46,【入力用】個人登録!$A$59:$P$127,16,FALSE)),"",VLOOKUP(A46,【入力用】個人登録!$A$59:$P$127,16,FALSE))</f>
        <v/>
      </c>
      <c r="R46" s="355">
        <f>IF(ISERROR(VLOOKUP(A46,【入力用】個人登録!$A$21:$R$50,18,FALSE)),"",VLOOKUP(A46,【入力用】個人登録!$A$21:$R$50,18,FALSE))</f>
        <v>0</v>
      </c>
    </row>
    <row r="47" spans="1:18" ht="19.899999999999999" customHeight="1">
      <c r="A47" s="428" t="str">
        <f>【入力用】個人登録!A47</f>
        <v>24</v>
      </c>
      <c r="B47" s="429" t="str">
        <f>IF(ISERROR(VLOOKUP(A47,【入力用】個人登録!$A$21:$P$50,2,FALSE)),"",VLOOKUP(A47,【入力用】個人登録!$A$21:$P$50,2,FALSE)) &amp; IF(ISERROR(VLOOKUP(A47,【入力用】個人登録!$A$59:$P$127,2,FALSE)),"",VLOOKUP(A47,【入力用】個人登録!$A$59:$P$127,2,FALSE))</f>
        <v/>
      </c>
      <c r="C47" s="712" t="str">
        <f>IF(ISERROR(VLOOKUP(A47,【入力用】個人登録!$A$21:$P$50,3,FALSE)),"",VLOOKUP(A47,【入力用】個人登録!$A$21:$P$50,3,FALSE)) &amp; IF(ISERROR(VLOOKUP(A47,【入力用】個人登録!$A$59:$P$127,3,FALSE)),"",VLOOKUP(A47,【入力用】個人登録!$A$59:$P$127,3,FALSE))</f>
        <v/>
      </c>
      <c r="D47" s="713"/>
      <c r="E47" s="430" t="str">
        <f>IF(ISERROR(VLOOKUP(A47,【入力用】個人登録!$A$21:$P$50,5,FALSE)),"",VLOOKUP(A47,【入力用】個人登録!$A$21:$P$50,5,FALSE)) &amp; IF(ISERROR(VLOOKUP(A47,【入力用】個人登録!$A$59:$P$127,5,FALSE)),"",VLOOKUP(A47,【入力用】個人登録!$A$59:$P$127,5,FALSE))</f>
        <v/>
      </c>
      <c r="F47" s="714" t="str">
        <f>IF(ISERROR(VLOOKUP(A47,【入力用】個人登録!$A$21:$P$50,6,FALSE)),"",VLOOKUP(A47,【入力用】個人登録!$A$21:$P$50,6,FALSE)) &amp; IF(ISERROR(VLOOKUP(A47,【入力用】個人登録!$A$59:$P$127,6,FALSE)),"",VLOOKUP(A47,【入力用】個人登録!$A$59:$P$127,6,FALSE))</f>
        <v/>
      </c>
      <c r="G47" s="713"/>
      <c r="H47" s="432" t="str">
        <f>IF(ISERROR(VLOOKUP(A47,【入力用】個人登録!$A$21:$P$50,8,FALSE)),"",VLOOKUP(A47,【入力用】個人登録!$A$21:$P$50,8,FALSE)) &amp; IF(ISERROR(VLOOKUP(A47,【入力用】個人登録!$A$59:$P$127,8,FALSE)),"",VLOOKUP(A47,【入力用】個人登録!$A$59:$P$127,8,FALSE))</f>
        <v/>
      </c>
      <c r="I47" s="431" t="str">
        <f>IF(ISERROR(VLOOKUP(A47,【入力用】個人登録!$A$21:$P$50,9,FALSE)),"",VLOOKUP(A47,【入力用】個人登録!$A$21:$P$50,9,FALSE)) &amp; IF(ISERROR(VLOOKUP(A47,【入力用】個人登録!$A$59:$P$127,9,FALSE)),"",VLOOKUP(A47,【入力用】個人登録!$A$59:$P$127,9,FALSE))</f>
        <v/>
      </c>
      <c r="J47" s="715" t="str">
        <f>IF(ISERROR(VLOOKUP(A47,【入力用】個人登録!$A$21:$P$50,10,FALSE)),"",VLOOKUP(A47,【入力用】個人登録!$A$21:$P$50,10,FALSE)) &amp; IF(ISERROR(VLOOKUP(A47,【入力用】個人登録!$A$59:$P$127,10,FALSE)),"",VLOOKUP(A47,【入力用】個人登録!$A$59:$P$127,10,FALSE))</f>
        <v/>
      </c>
      <c r="K47" s="716"/>
      <c r="L47" s="433" t="str">
        <f>TEXT(IF(ISERROR(VLOOKUP(A47,【入力用】個人登録!$A$21:$P$50,12,FALSE)),"",VLOOKUP(A47,【入力用】個人登録!$A$21:$P$50,12,FALSE)) &amp; IF(ISERROR(VLOOKUP(A47,【入力用】個人登録!$A$59:$P$127,12,FALSE)),"",VLOOKUP(A47,【入力用】個人登録!$A$59:$P$127,12,FALSE)),"ge.m.d")</f>
        <v/>
      </c>
      <c r="M47" s="434" t="str">
        <f>IF(ISERROR(VLOOKUP(A47,【入力用】個人登録!$A$21:$P$50,13,FALSE)),"",VLOOKUP(A47,【入力用】個人登録!$A$21:$P$50,13,FALSE)) &amp; IF(ISERROR(VLOOKUP(A47,【入力用】個人登録!$A$59:$P$127,13,FALSE)),"",VLOOKUP(A47,【入力用】個人登録!$A$59:$P$127,13,FALSE))</f>
        <v/>
      </c>
      <c r="N47" s="435" t="str">
        <f>IF(ISERROR(VLOOKUP(A47,【入力用】個人登録!$A$21:$P$50,14,FALSE)),"",VLOOKUP(A47,【入力用】個人登録!$A$21:$P$50,14,FALSE)) &amp; IF(ISERROR(VLOOKUP(A47,【入力用】個人登録!$A$59:$P$127,14,FALSE)),"",VLOOKUP(A47,【入力用】個人登録!$A$59:$P$127,14,FALSE))</f>
        <v/>
      </c>
      <c r="O47" s="436" t="str">
        <f>IF(ISERROR(VLOOKUP(A47,【入力用】個人登録!$A$21:$P$50,15,FALSE)),"",VLOOKUP(A47,【入力用】個人登録!$A$21:$P$50,15,FALSE)) &amp; IF(ISERROR(VLOOKUP(A47,【入力用】個人登録!$A$59:$P$127,15,FALSE)),"",VLOOKUP(A47,【入力用】個人登録!$A$59:$P$127,15,FALSE))</f>
        <v/>
      </c>
      <c r="P47" s="528" t="str">
        <f>IF(ISERROR(VLOOKUP(A47,【入力用】個人登録!$A$21:$P$50,16,FALSE)),"",VLOOKUP(A47,【入力用】個人登録!$A$21:$P$50,16,FALSE)) &amp; IF(ISERROR(VLOOKUP(A47,【入力用】個人登録!$A$59:$P$127,16,FALSE)),"",VLOOKUP(A47,【入力用】個人登録!$A$59:$P$127,16,FALSE))</f>
        <v/>
      </c>
      <c r="R47" s="355">
        <f>IF(ISERROR(VLOOKUP(A47,【入力用】個人登録!$A$21:$R$50,18,FALSE)),"",VLOOKUP(A47,【入力用】個人登録!$A$21:$R$50,18,FALSE))</f>
        <v>0</v>
      </c>
    </row>
    <row r="48" spans="1:18" ht="19.899999999999999" customHeight="1">
      <c r="A48" s="428" t="str">
        <f>【入力用】個人登録!A48</f>
        <v>25</v>
      </c>
      <c r="B48" s="429" t="str">
        <f>IF(ISERROR(VLOOKUP(A48,【入力用】個人登録!$A$21:$P$50,2,FALSE)),"",VLOOKUP(A48,【入力用】個人登録!$A$21:$P$50,2,FALSE)) &amp; IF(ISERROR(VLOOKUP(A48,【入力用】個人登録!$A$59:$P$127,2,FALSE)),"",VLOOKUP(A48,【入力用】個人登録!$A$59:$P$127,2,FALSE))</f>
        <v/>
      </c>
      <c r="C48" s="712" t="str">
        <f>IF(ISERROR(VLOOKUP(A48,【入力用】個人登録!$A$21:$P$50,3,FALSE)),"",VLOOKUP(A48,【入力用】個人登録!$A$21:$P$50,3,FALSE)) &amp; IF(ISERROR(VLOOKUP(A48,【入力用】個人登録!$A$59:$P$127,3,FALSE)),"",VLOOKUP(A48,【入力用】個人登録!$A$59:$P$127,3,FALSE))</f>
        <v/>
      </c>
      <c r="D48" s="713"/>
      <c r="E48" s="430" t="str">
        <f>IF(ISERROR(VLOOKUP(A48,【入力用】個人登録!$A$21:$P$50,5,FALSE)),"",VLOOKUP(A48,【入力用】個人登録!$A$21:$P$50,5,FALSE)) &amp; IF(ISERROR(VLOOKUP(A48,【入力用】個人登録!$A$59:$P$127,5,FALSE)),"",VLOOKUP(A48,【入力用】個人登録!$A$59:$P$127,5,FALSE))</f>
        <v/>
      </c>
      <c r="F48" s="714" t="str">
        <f>IF(ISERROR(VLOOKUP(A48,【入力用】個人登録!$A$21:$P$50,6,FALSE)),"",VLOOKUP(A48,【入力用】個人登録!$A$21:$P$50,6,FALSE)) &amp; IF(ISERROR(VLOOKUP(A48,【入力用】個人登録!$A$59:$P$127,6,FALSE)),"",VLOOKUP(A48,【入力用】個人登録!$A$59:$P$127,6,FALSE))</f>
        <v/>
      </c>
      <c r="G48" s="713"/>
      <c r="H48" s="432" t="str">
        <f>IF(ISERROR(VLOOKUP(A48,【入力用】個人登録!$A$21:$P$50,8,FALSE)),"",VLOOKUP(A48,【入力用】個人登録!$A$21:$P$50,8,FALSE)) &amp; IF(ISERROR(VLOOKUP(A48,【入力用】個人登録!$A$59:$P$127,8,FALSE)),"",VLOOKUP(A48,【入力用】個人登録!$A$59:$P$127,8,FALSE))</f>
        <v/>
      </c>
      <c r="I48" s="431" t="str">
        <f>IF(ISERROR(VLOOKUP(A48,【入力用】個人登録!$A$21:$P$50,9,FALSE)),"",VLOOKUP(A48,【入力用】個人登録!$A$21:$P$50,9,FALSE)) &amp; IF(ISERROR(VLOOKUP(A48,【入力用】個人登録!$A$59:$P$127,9,FALSE)),"",VLOOKUP(A48,【入力用】個人登録!$A$59:$P$127,9,FALSE))</f>
        <v/>
      </c>
      <c r="J48" s="715" t="str">
        <f>IF(ISERROR(VLOOKUP(A48,【入力用】個人登録!$A$21:$P$50,10,FALSE)),"",VLOOKUP(A48,【入力用】個人登録!$A$21:$P$50,10,FALSE)) &amp; IF(ISERROR(VLOOKUP(A48,【入力用】個人登録!$A$59:$P$127,10,FALSE)),"",VLOOKUP(A48,【入力用】個人登録!$A$59:$P$127,10,FALSE))</f>
        <v/>
      </c>
      <c r="K48" s="716"/>
      <c r="L48" s="433" t="str">
        <f>TEXT(IF(ISERROR(VLOOKUP(A48,【入力用】個人登録!$A$21:$P$50,12,FALSE)),"",VLOOKUP(A48,【入力用】個人登録!$A$21:$P$50,12,FALSE)) &amp; IF(ISERROR(VLOOKUP(A48,【入力用】個人登録!$A$59:$P$127,12,FALSE)),"",VLOOKUP(A48,【入力用】個人登録!$A$59:$P$127,12,FALSE)),"ge.m.d")</f>
        <v/>
      </c>
      <c r="M48" s="434" t="str">
        <f>IF(ISERROR(VLOOKUP(A48,【入力用】個人登録!$A$21:$P$50,13,FALSE)),"",VLOOKUP(A48,【入力用】個人登録!$A$21:$P$50,13,FALSE)) &amp; IF(ISERROR(VLOOKUP(A48,【入力用】個人登録!$A$59:$P$127,13,FALSE)),"",VLOOKUP(A48,【入力用】個人登録!$A$59:$P$127,13,FALSE))</f>
        <v/>
      </c>
      <c r="N48" s="435" t="str">
        <f>IF(ISERROR(VLOOKUP(A48,【入力用】個人登録!$A$21:$P$50,14,FALSE)),"",VLOOKUP(A48,【入力用】個人登録!$A$21:$P$50,14,FALSE)) &amp; IF(ISERROR(VLOOKUP(A48,【入力用】個人登録!$A$59:$P$127,14,FALSE)),"",VLOOKUP(A48,【入力用】個人登録!$A$59:$P$127,14,FALSE))</f>
        <v/>
      </c>
      <c r="O48" s="436" t="str">
        <f>IF(ISERROR(VLOOKUP(A48,【入力用】個人登録!$A$21:$P$50,15,FALSE)),"",VLOOKUP(A48,【入力用】個人登録!$A$21:$P$50,15,FALSE)) &amp; IF(ISERROR(VLOOKUP(A48,【入力用】個人登録!$A$59:$P$127,15,FALSE)),"",VLOOKUP(A48,【入力用】個人登録!$A$59:$P$127,15,FALSE))</f>
        <v/>
      </c>
      <c r="P48" s="528" t="str">
        <f>IF(ISERROR(VLOOKUP(A48,【入力用】個人登録!$A$21:$P$50,16,FALSE)),"",VLOOKUP(A48,【入力用】個人登録!$A$21:$P$50,16,FALSE)) &amp; IF(ISERROR(VLOOKUP(A48,【入力用】個人登録!$A$59:$P$127,16,FALSE)),"",VLOOKUP(A48,【入力用】個人登録!$A$59:$P$127,16,FALSE))</f>
        <v/>
      </c>
      <c r="R48" s="355">
        <f>IF(ISERROR(VLOOKUP(A48,【入力用】個人登録!$A$21:$R$50,18,FALSE)),"",VLOOKUP(A48,【入力用】個人登録!$A$21:$R$50,18,FALSE))</f>
        <v>0</v>
      </c>
    </row>
    <row r="49" spans="1:18" ht="19.899999999999999" customHeight="1">
      <c r="A49" s="428" t="str">
        <f>【入力用】個人登録!A49</f>
        <v>26</v>
      </c>
      <c r="B49" s="429" t="str">
        <f>IF(ISERROR(VLOOKUP(A49,【入力用】個人登録!$A$21:$P$50,2,FALSE)),"",VLOOKUP(A49,【入力用】個人登録!$A$21:$P$50,2,FALSE)) &amp; IF(ISERROR(VLOOKUP(A49,【入力用】個人登録!$A$59:$P$127,2,FALSE)),"",VLOOKUP(A49,【入力用】個人登録!$A$59:$P$127,2,FALSE))</f>
        <v/>
      </c>
      <c r="C49" s="712" t="str">
        <f>IF(ISERROR(VLOOKUP(A49,【入力用】個人登録!$A$21:$P$50,3,FALSE)),"",VLOOKUP(A49,【入力用】個人登録!$A$21:$P$50,3,FALSE)) &amp; IF(ISERROR(VLOOKUP(A49,【入力用】個人登録!$A$59:$P$127,3,FALSE)),"",VLOOKUP(A49,【入力用】個人登録!$A$59:$P$127,3,FALSE))</f>
        <v/>
      </c>
      <c r="D49" s="713"/>
      <c r="E49" s="430" t="str">
        <f>IF(ISERROR(VLOOKUP(A49,【入力用】個人登録!$A$21:$P$50,5,FALSE)),"",VLOOKUP(A49,【入力用】個人登録!$A$21:$P$50,5,FALSE)) &amp; IF(ISERROR(VLOOKUP(A49,【入力用】個人登録!$A$59:$P$127,5,FALSE)),"",VLOOKUP(A49,【入力用】個人登録!$A$59:$P$127,5,FALSE))</f>
        <v/>
      </c>
      <c r="F49" s="714" t="str">
        <f>IF(ISERROR(VLOOKUP(A49,【入力用】個人登録!$A$21:$P$50,6,FALSE)),"",VLOOKUP(A49,【入力用】個人登録!$A$21:$P$50,6,FALSE)) &amp; IF(ISERROR(VLOOKUP(A49,【入力用】個人登録!$A$59:$P$127,6,FALSE)),"",VLOOKUP(A49,【入力用】個人登録!$A$59:$P$127,6,FALSE))</f>
        <v/>
      </c>
      <c r="G49" s="713"/>
      <c r="H49" s="432" t="str">
        <f>IF(ISERROR(VLOOKUP(A49,【入力用】個人登録!$A$21:$P$50,8,FALSE)),"",VLOOKUP(A49,【入力用】個人登録!$A$21:$P$50,8,FALSE)) &amp; IF(ISERROR(VLOOKUP(A49,【入力用】個人登録!$A$59:$P$127,8,FALSE)),"",VLOOKUP(A49,【入力用】個人登録!$A$59:$P$127,8,FALSE))</f>
        <v/>
      </c>
      <c r="I49" s="431" t="str">
        <f>IF(ISERROR(VLOOKUP(A49,【入力用】個人登録!$A$21:$P$50,9,FALSE)),"",VLOOKUP(A49,【入力用】個人登録!$A$21:$P$50,9,FALSE)) &amp; IF(ISERROR(VLOOKUP(A49,【入力用】個人登録!$A$59:$P$127,9,FALSE)),"",VLOOKUP(A49,【入力用】個人登録!$A$59:$P$127,9,FALSE))</f>
        <v/>
      </c>
      <c r="J49" s="715" t="str">
        <f>IF(ISERROR(VLOOKUP(A49,【入力用】個人登録!$A$21:$P$50,10,FALSE)),"",VLOOKUP(A49,【入力用】個人登録!$A$21:$P$50,10,FALSE)) &amp; IF(ISERROR(VLOOKUP(A49,【入力用】個人登録!$A$59:$P$127,10,FALSE)),"",VLOOKUP(A49,【入力用】個人登録!$A$59:$P$127,10,FALSE))</f>
        <v/>
      </c>
      <c r="K49" s="716"/>
      <c r="L49" s="433" t="str">
        <f>TEXT(IF(ISERROR(VLOOKUP(A49,【入力用】個人登録!$A$21:$P$50,12,FALSE)),"",VLOOKUP(A49,【入力用】個人登録!$A$21:$P$50,12,FALSE)) &amp; IF(ISERROR(VLOOKUP(A49,【入力用】個人登録!$A$59:$P$127,12,FALSE)),"",VLOOKUP(A49,【入力用】個人登録!$A$59:$P$127,12,FALSE)),"ge.m.d")</f>
        <v/>
      </c>
      <c r="M49" s="434" t="str">
        <f>IF(ISERROR(VLOOKUP(A49,【入力用】個人登録!$A$21:$P$50,13,FALSE)),"",VLOOKUP(A49,【入力用】個人登録!$A$21:$P$50,13,FALSE)) &amp; IF(ISERROR(VLOOKUP(A49,【入力用】個人登録!$A$59:$P$127,13,FALSE)),"",VLOOKUP(A49,【入力用】個人登録!$A$59:$P$127,13,FALSE))</f>
        <v/>
      </c>
      <c r="N49" s="435" t="str">
        <f>IF(ISERROR(VLOOKUP(A49,【入力用】個人登録!$A$21:$P$50,14,FALSE)),"",VLOOKUP(A49,【入力用】個人登録!$A$21:$P$50,14,FALSE)) &amp; IF(ISERROR(VLOOKUP(A49,【入力用】個人登録!$A$59:$P$127,14,FALSE)),"",VLOOKUP(A49,【入力用】個人登録!$A$59:$P$127,14,FALSE))</f>
        <v/>
      </c>
      <c r="O49" s="436" t="str">
        <f>IF(ISERROR(VLOOKUP(A49,【入力用】個人登録!$A$21:$P$50,15,FALSE)),"",VLOOKUP(A49,【入力用】個人登録!$A$21:$P$50,15,FALSE)) &amp; IF(ISERROR(VLOOKUP(A49,【入力用】個人登録!$A$59:$P$127,15,FALSE)),"",VLOOKUP(A49,【入力用】個人登録!$A$59:$P$127,15,FALSE))</f>
        <v/>
      </c>
      <c r="P49" s="528" t="str">
        <f>IF(ISERROR(VLOOKUP(A49,【入力用】個人登録!$A$21:$P$50,16,FALSE)),"",VLOOKUP(A49,【入力用】個人登録!$A$21:$P$50,16,FALSE)) &amp; IF(ISERROR(VLOOKUP(A49,【入力用】個人登録!$A$59:$P$127,16,FALSE)),"",VLOOKUP(A49,【入力用】個人登録!$A$59:$P$127,16,FALSE))</f>
        <v/>
      </c>
      <c r="R49" s="355">
        <f>IF(ISERROR(VLOOKUP(A49,【入力用】個人登録!$A$21:$R$50,18,FALSE)),"",VLOOKUP(A49,【入力用】個人登録!$A$21:$R$50,18,FALSE))</f>
        <v>0</v>
      </c>
    </row>
    <row r="50" spans="1:18" ht="19.899999999999999" customHeight="1">
      <c r="A50" s="428" t="str">
        <f>【入力用】個人登録!A50</f>
        <v>27</v>
      </c>
      <c r="B50" s="429" t="str">
        <f>IF(ISERROR(VLOOKUP(A50,【入力用】個人登録!$A$21:$P$50,2,FALSE)),"",VLOOKUP(A50,【入力用】個人登録!$A$21:$P$50,2,FALSE)) &amp; IF(ISERROR(VLOOKUP(A50,【入力用】個人登録!$A$59:$P$127,2,FALSE)),"",VLOOKUP(A50,【入力用】個人登録!$A$59:$P$127,2,FALSE))</f>
        <v/>
      </c>
      <c r="C50" s="712" t="str">
        <f>IF(ISERROR(VLOOKUP(A50,【入力用】個人登録!$A$21:$P$50,3,FALSE)),"",VLOOKUP(A50,【入力用】個人登録!$A$21:$P$50,3,FALSE)) &amp; IF(ISERROR(VLOOKUP(A50,【入力用】個人登録!$A$59:$P$127,3,FALSE)),"",VLOOKUP(A50,【入力用】個人登録!$A$59:$P$127,3,FALSE))</f>
        <v/>
      </c>
      <c r="D50" s="713"/>
      <c r="E50" s="430" t="str">
        <f>IF(ISERROR(VLOOKUP(A50,【入力用】個人登録!$A$21:$P$50,5,FALSE)),"",VLOOKUP(A50,【入力用】個人登録!$A$21:$P$50,5,FALSE)) &amp; IF(ISERROR(VLOOKUP(A50,【入力用】個人登録!$A$59:$P$127,5,FALSE)),"",VLOOKUP(A50,【入力用】個人登録!$A$59:$P$127,5,FALSE))</f>
        <v/>
      </c>
      <c r="F50" s="714" t="str">
        <f>IF(ISERROR(VLOOKUP(A50,【入力用】個人登録!$A$21:$P$50,6,FALSE)),"",VLOOKUP(A50,【入力用】個人登録!$A$21:$P$50,6,FALSE)) &amp; IF(ISERROR(VLOOKUP(A50,【入力用】個人登録!$A$59:$P$127,6,FALSE)),"",VLOOKUP(A50,【入力用】個人登録!$A$59:$P$127,6,FALSE))</f>
        <v/>
      </c>
      <c r="G50" s="713"/>
      <c r="H50" s="432" t="str">
        <f>IF(ISERROR(VLOOKUP(A50,【入力用】個人登録!$A$21:$P$50,8,FALSE)),"",VLOOKUP(A50,【入力用】個人登録!$A$21:$P$50,8,FALSE)) &amp; IF(ISERROR(VLOOKUP(A50,【入力用】個人登録!$A$59:$P$127,8,FALSE)),"",VLOOKUP(A50,【入力用】個人登録!$A$59:$P$127,8,FALSE))</f>
        <v/>
      </c>
      <c r="I50" s="431" t="str">
        <f>IF(ISERROR(VLOOKUP(A50,【入力用】個人登録!$A$21:$P$50,9,FALSE)),"",VLOOKUP(A50,【入力用】個人登録!$A$21:$P$50,9,FALSE)) &amp; IF(ISERROR(VLOOKUP(A50,【入力用】個人登録!$A$59:$P$127,9,FALSE)),"",VLOOKUP(A50,【入力用】個人登録!$A$59:$P$127,9,FALSE))</f>
        <v/>
      </c>
      <c r="J50" s="715" t="str">
        <f>IF(ISERROR(VLOOKUP(A50,【入力用】個人登録!$A$21:$P$50,10,FALSE)),"",VLOOKUP(A50,【入力用】個人登録!$A$21:$P$50,10,FALSE)) &amp; IF(ISERROR(VLOOKUP(A50,【入力用】個人登録!$A$59:$P$127,10,FALSE)),"",VLOOKUP(A50,【入力用】個人登録!$A$59:$P$127,10,FALSE))</f>
        <v/>
      </c>
      <c r="K50" s="716"/>
      <c r="L50" s="433" t="str">
        <f>TEXT(IF(ISERROR(VLOOKUP(A50,【入力用】個人登録!$A$21:$P$50,12,FALSE)),"",VLOOKUP(A50,【入力用】個人登録!$A$21:$P$50,12,FALSE)) &amp; IF(ISERROR(VLOOKUP(A50,【入力用】個人登録!$A$59:$P$127,12,FALSE)),"",VLOOKUP(A50,【入力用】個人登録!$A$59:$P$127,12,FALSE)),"ge.m.d")</f>
        <v/>
      </c>
      <c r="M50" s="434" t="str">
        <f>IF(ISERROR(VLOOKUP(A50,【入力用】個人登録!$A$21:$P$50,13,FALSE)),"",VLOOKUP(A50,【入力用】個人登録!$A$21:$P$50,13,FALSE)) &amp; IF(ISERROR(VLOOKUP(A50,【入力用】個人登録!$A$59:$P$127,13,FALSE)),"",VLOOKUP(A50,【入力用】個人登録!$A$59:$P$127,13,FALSE))</f>
        <v/>
      </c>
      <c r="N50" s="435" t="str">
        <f>IF(ISERROR(VLOOKUP(A50,【入力用】個人登録!$A$21:$P$50,14,FALSE)),"",VLOOKUP(A50,【入力用】個人登録!$A$21:$P$50,14,FALSE)) &amp; IF(ISERROR(VLOOKUP(A50,【入力用】個人登録!$A$59:$P$127,14,FALSE)),"",VLOOKUP(A50,【入力用】個人登録!$A$59:$P$127,14,FALSE))</f>
        <v/>
      </c>
      <c r="O50" s="436" t="str">
        <f>IF(ISERROR(VLOOKUP(A50,【入力用】個人登録!$A$21:$P$50,15,FALSE)),"",VLOOKUP(A50,【入力用】個人登録!$A$21:$P$50,15,FALSE)) &amp; IF(ISERROR(VLOOKUP(A50,【入力用】個人登録!$A$59:$P$127,15,FALSE)),"",VLOOKUP(A50,【入力用】個人登録!$A$59:$P$127,15,FALSE))</f>
        <v/>
      </c>
      <c r="P50" s="528" t="str">
        <f>IF(ISERROR(VLOOKUP(A50,【入力用】個人登録!$A$21:$P$50,16,FALSE)),"",VLOOKUP(A50,【入力用】個人登録!$A$21:$P$50,16,FALSE)) &amp; IF(ISERROR(VLOOKUP(A50,【入力用】個人登録!$A$59:$P$127,16,FALSE)),"",VLOOKUP(A50,【入力用】個人登録!$A$59:$P$127,16,FALSE))</f>
        <v/>
      </c>
      <c r="R50" s="355">
        <f>IF(ISERROR(VLOOKUP(A50,【入力用】個人登録!$A$21:$R$50,18,FALSE)),"",VLOOKUP(A50,【入力用】個人登録!$A$21:$R$50,18,FALSE))</f>
        <v>0</v>
      </c>
    </row>
    <row r="51" spans="1:18" ht="10.15" customHeight="1">
      <c r="A51" s="671"/>
      <c r="B51" s="671"/>
      <c r="C51" s="671"/>
      <c r="D51" s="671"/>
      <c r="E51" s="671"/>
      <c r="F51" s="671"/>
      <c r="G51" s="671"/>
      <c r="H51" s="671"/>
      <c r="I51" s="671"/>
      <c r="J51" s="671"/>
      <c r="K51" s="671"/>
      <c r="L51" s="671"/>
      <c r="M51" s="671"/>
      <c r="N51" s="671"/>
      <c r="O51" s="671"/>
      <c r="P51" s="671"/>
    </row>
    <row r="52" spans="1:18" ht="18.75">
      <c r="A52" s="346"/>
      <c r="B52" s="346"/>
      <c r="C52" s="346"/>
      <c r="D52" s="403" t="s">
        <v>155</v>
      </c>
      <c r="E52" s="403"/>
      <c r="F52" s="403"/>
      <c r="G52" s="403"/>
      <c r="H52" s="403"/>
      <c r="I52" s="403"/>
      <c r="J52" s="403"/>
      <c r="K52" s="403"/>
      <c r="L52" s="403"/>
      <c r="M52" s="403"/>
      <c r="N52" s="403"/>
      <c r="O52" s="403"/>
      <c r="P52" s="403"/>
    </row>
    <row r="53" spans="1:18" ht="18.75">
      <c r="A53" s="346"/>
      <c r="B53" s="346"/>
      <c r="C53" s="346"/>
      <c r="D53" s="403" t="s">
        <v>80</v>
      </c>
      <c r="E53" s="403"/>
      <c r="F53" s="403"/>
      <c r="G53" s="403"/>
      <c r="H53" s="403"/>
      <c r="I53" s="403"/>
      <c r="J53" s="403"/>
      <c r="K53" s="403"/>
      <c r="L53" s="403"/>
      <c r="M53" s="403"/>
      <c r="N53" s="403"/>
      <c r="O53" s="403"/>
      <c r="P53" s="403"/>
    </row>
    <row r="54" spans="1:18" ht="18.75">
      <c r="A54" s="346"/>
      <c r="B54" s="346"/>
      <c r="C54" s="346"/>
      <c r="D54" s="403" t="s">
        <v>81</v>
      </c>
      <c r="E54" s="403"/>
      <c r="F54" s="403"/>
      <c r="G54" s="403"/>
      <c r="H54" s="403"/>
      <c r="I54" s="403"/>
      <c r="J54" s="403"/>
      <c r="K54" s="403"/>
      <c r="L54" s="403"/>
      <c r="M54" s="403"/>
      <c r="N54" s="403"/>
      <c r="O54" s="403"/>
      <c r="P54" s="403"/>
    </row>
    <row r="55" spans="1:18" ht="13.15" customHeight="1">
      <c r="A55" s="346"/>
      <c r="B55" s="346"/>
      <c r="C55" s="346"/>
      <c r="D55" s="717" t="s">
        <v>82</v>
      </c>
      <c r="E55" s="717"/>
      <c r="F55" s="717"/>
      <c r="G55" s="717"/>
      <c r="H55" s="717"/>
      <c r="I55" s="717"/>
      <c r="J55" s="717"/>
      <c r="K55" s="717"/>
      <c r="L55" s="717"/>
      <c r="M55" s="717"/>
      <c r="N55" s="717"/>
      <c r="O55" s="717"/>
    </row>
    <row r="56" spans="1:18" ht="19.899999999999999" customHeight="1">
      <c r="A56" s="718"/>
      <c r="B56" s="718"/>
      <c r="C56" s="718"/>
      <c r="D56" s="718"/>
      <c r="E56" s="718"/>
      <c r="F56" s="719"/>
      <c r="G56" s="719"/>
      <c r="H56" s="719"/>
      <c r="I56" s="718"/>
      <c r="J56" s="718"/>
      <c r="K56" s="356"/>
      <c r="L56" s="405"/>
      <c r="M56" s="356"/>
      <c r="N56" s="356"/>
      <c r="O56" s="363" t="s">
        <v>67</v>
      </c>
      <c r="P56" s="363">
        <v>2</v>
      </c>
    </row>
    <row r="57" spans="1:18" s="355" customFormat="1" ht="21" customHeight="1">
      <c r="A57" s="625" t="s">
        <v>185</v>
      </c>
      <c r="B57" s="627" t="s">
        <v>17</v>
      </c>
      <c r="C57" s="629" t="s">
        <v>79</v>
      </c>
      <c r="D57" s="616"/>
      <c r="E57" s="616" t="s">
        <v>69</v>
      </c>
      <c r="F57" s="616" t="s">
        <v>267</v>
      </c>
      <c r="G57" s="616"/>
      <c r="H57" s="616" t="s">
        <v>103</v>
      </c>
      <c r="I57" s="616" t="s">
        <v>150</v>
      </c>
      <c r="J57" s="616"/>
      <c r="K57" s="616"/>
      <c r="L57" s="618" t="s">
        <v>151</v>
      </c>
      <c r="M57" s="618" t="s">
        <v>106</v>
      </c>
      <c r="N57" s="406" t="s">
        <v>152</v>
      </c>
      <c r="O57" s="406" t="s">
        <v>154</v>
      </c>
      <c r="P57" s="620" t="s">
        <v>71</v>
      </c>
    </row>
    <row r="58" spans="1:18" s="355" customFormat="1" ht="21" customHeight="1">
      <c r="A58" s="626"/>
      <c r="B58" s="628"/>
      <c r="C58" s="630"/>
      <c r="D58" s="617"/>
      <c r="E58" s="617"/>
      <c r="F58" s="617"/>
      <c r="G58" s="617"/>
      <c r="H58" s="617"/>
      <c r="I58" s="617"/>
      <c r="J58" s="617"/>
      <c r="K58" s="617"/>
      <c r="L58" s="619"/>
      <c r="M58" s="619"/>
      <c r="N58" s="407" t="s">
        <v>153</v>
      </c>
      <c r="O58" s="407" t="s">
        <v>153</v>
      </c>
      <c r="P58" s="621"/>
    </row>
    <row r="59" spans="1:18" ht="15" customHeight="1">
      <c r="A59" s="428" t="str">
        <f>【入力用】個人登録!A59</f>
        <v>28</v>
      </c>
      <c r="B59" s="429" t="str">
        <f>IF(ISERROR(VLOOKUP(A59,【入力用】個人登録!$A$21:$P$50,2,FALSE)),"",VLOOKUP(A59,【入力用】個人登録!$A$21:$P$50,2,FALSE)) &amp; IF(ISERROR(VLOOKUP(A59,【入力用】個人登録!$A$59:$P$127,2,FALSE)),"",VLOOKUP(A59,【入力用】個人登録!$A$59:$P$127,2,FALSE))</f>
        <v/>
      </c>
      <c r="C59" s="712" t="str">
        <f>IF(ISERROR(VLOOKUP(A59,【入力用】個人登録!$A$21:$P$50,3,FALSE)),"",VLOOKUP(A59,【入力用】個人登録!$A$21:$P$50,3,FALSE)) &amp; IF(ISERROR(VLOOKUP(A59,【入力用】個人登録!$A$59:$P$127,3,FALSE)),"",VLOOKUP(A59,【入力用】個人登録!$A$59:$P$127,3,FALSE))</f>
        <v/>
      </c>
      <c r="D59" s="713"/>
      <c r="E59" s="430" t="str">
        <f>IF(ISERROR(VLOOKUP(A59,【入力用】個人登録!$A$21:$P$50,5,FALSE)),"",VLOOKUP(A59,【入力用】個人登録!$A$21:$P$50,5,FALSE)) &amp; IF(ISERROR(VLOOKUP(A59,【入力用】個人登録!$A$59:$P$127,5,FALSE)),"",VLOOKUP(A59,【入力用】個人登録!$A$59:$P$127,5,FALSE))</f>
        <v/>
      </c>
      <c r="F59" s="714" t="str">
        <f>IF(ISERROR(VLOOKUP(A59,【入力用】個人登録!$A$21:$P$50,6,FALSE)),"",VLOOKUP(A59,【入力用】個人登録!$A$21:$P$50,6,FALSE)) &amp; IF(ISERROR(VLOOKUP(A59,【入力用】個人登録!$A$59:$P$127,6,FALSE)),"",VLOOKUP(A59,【入力用】個人登録!$A$59:$P$127,6,FALSE))</f>
        <v/>
      </c>
      <c r="G59" s="713"/>
      <c r="H59" s="432" t="str">
        <f>IF(ISERROR(VLOOKUP(A59,【入力用】個人登録!$A$21:$P$50,8,FALSE)),"",VLOOKUP(A59,【入力用】個人登録!$A$21:$P$50,8,FALSE)) &amp; IF(ISERROR(VLOOKUP(A59,【入力用】個人登録!$A$59:$P$127,8,FALSE)),"",VLOOKUP(A59,【入力用】個人登録!$A$59:$P$127,8,FALSE))</f>
        <v/>
      </c>
      <c r="I59" s="431" t="str">
        <f>IF(ISERROR(VLOOKUP(A59,【入力用】個人登録!$A$21:$P$50,9,FALSE)),"",VLOOKUP(A59,【入力用】個人登録!$A$21:$P$50,9,FALSE)) &amp; IF(ISERROR(VLOOKUP(A59,【入力用】個人登録!$A$59:$P$127,9,FALSE)),"",VLOOKUP(A59,【入力用】個人登録!$A$59:$P$127,9,FALSE))</f>
        <v/>
      </c>
      <c r="J59" s="715" t="str">
        <f>IF(ISERROR(VLOOKUP(A59,【入力用】個人登録!$A$21:$P$50,10,FALSE)),"",VLOOKUP(A59,【入力用】個人登録!$A$21:$P$50,10,FALSE)) &amp; IF(ISERROR(VLOOKUP(A59,【入力用】個人登録!$A$59:$P$127,10,FALSE)),"",VLOOKUP(A59,【入力用】個人登録!$A$59:$P$127,10,FALSE))</f>
        <v/>
      </c>
      <c r="K59" s="720"/>
      <c r="L59" s="433" t="str">
        <f>TEXT(IF(ISERROR(VLOOKUP(A59,【入力用】個人登録!$A$21:$P$50,12,FALSE)),"",VLOOKUP(A59,【入力用】個人登録!$A$21:$P$50,12,FALSE)) &amp; IF(ISERROR(VLOOKUP(A59,【入力用】個人登録!$A$59:$P$127,12,FALSE)),"",VLOOKUP(A59,【入力用】個人登録!$A$59:$P$127,12,FALSE)),"ge.m.d")</f>
        <v/>
      </c>
      <c r="M59" s="434" t="str">
        <f>IF(ISERROR(VLOOKUP(A59,【入力用】個人登録!$A$21:$P$50,13,FALSE)),"",VLOOKUP(A59,【入力用】個人登録!$A$21:$P$50,13,FALSE)) &amp; IF(ISERROR(VLOOKUP(A59,【入力用】個人登録!$A$59:$P$127,13,FALSE)),"",VLOOKUP(A59,【入力用】個人登録!$A$59:$P$127,13,FALSE))</f>
        <v/>
      </c>
      <c r="N59" s="435" t="str">
        <f>IF(ISERROR(VLOOKUP(A59,【入力用】個人登録!$A$21:$P$50,14,FALSE)),"",VLOOKUP(A59,【入力用】個人登録!$A$21:$P$50,14,FALSE)) &amp; IF(ISERROR(VLOOKUP(A59,【入力用】個人登録!$A$59:$P$127,14,FALSE)),"",VLOOKUP(A59,【入力用】個人登録!$A$59:$P$127,14,FALSE))</f>
        <v/>
      </c>
      <c r="O59" s="436" t="str">
        <f>IF(ISERROR(VLOOKUP(A59,【入力用】個人登録!$A$21:$P$50,15,FALSE)),"",VLOOKUP(A59,【入力用】個人登録!$A$21:$P$50,15,FALSE)) &amp; IF(ISERROR(VLOOKUP(A59,【入力用】個人登録!$A$59:$P$127,15,FALSE)),"",VLOOKUP(A59,【入力用】個人登録!$A$59:$P$127,15,FALSE))</f>
        <v/>
      </c>
      <c r="P59" s="528" t="str">
        <f>IF(ISERROR(VLOOKUP(A59,【入力用】個人登録!$A$21:$P$50,16,FALSE)),"",VLOOKUP(A59,【入力用】個人登録!$A$21:$P$50,16,FALSE)) &amp; IF(ISERROR(VLOOKUP(A59,【入力用】個人登録!$A$59:$P$127,16,FALSE)),"",VLOOKUP(A59,【入力用】個人登録!$A$59:$P$127,16,FALSE))</f>
        <v/>
      </c>
      <c r="R59" s="355">
        <f>IF(ISERROR(VLOOKUP(A59,【入力用】個人登録!$A$59:$R$127,18,FALSE)),"",VLOOKUP(A59,【入力用】個人登録!$A$59:$R$127,18,FALSE))</f>
        <v>0</v>
      </c>
    </row>
    <row r="60" spans="1:18" ht="15" customHeight="1">
      <c r="A60" s="428" t="str">
        <f>【入力用】個人登録!A60</f>
        <v>29</v>
      </c>
      <c r="B60" s="429" t="str">
        <f>IF(ISERROR(VLOOKUP(A60,【入力用】個人登録!$A$21:$P$50,2,FALSE)),"",VLOOKUP(A60,【入力用】個人登録!$A$21:$P$50,2,FALSE)) &amp; IF(ISERROR(VLOOKUP(A60,【入力用】個人登録!$A$59:$P$127,2,FALSE)),"",VLOOKUP(A60,【入力用】個人登録!$A$59:$P$127,2,FALSE))</f>
        <v/>
      </c>
      <c r="C60" s="712" t="str">
        <f>IF(ISERROR(VLOOKUP(A60,【入力用】個人登録!$A$21:$P$50,3,FALSE)),"",VLOOKUP(A60,【入力用】個人登録!$A$21:$P$50,3,FALSE)) &amp; IF(ISERROR(VLOOKUP(A60,【入力用】個人登録!$A$59:$P$127,3,FALSE)),"",VLOOKUP(A60,【入力用】個人登録!$A$59:$P$127,3,FALSE))</f>
        <v/>
      </c>
      <c r="D60" s="713"/>
      <c r="E60" s="430" t="str">
        <f>IF(ISERROR(VLOOKUP(A60,【入力用】個人登録!$A$21:$P$50,5,FALSE)),"",VLOOKUP(A60,【入力用】個人登録!$A$21:$P$50,5,FALSE)) &amp; IF(ISERROR(VLOOKUP(A60,【入力用】個人登録!$A$59:$P$127,5,FALSE)),"",VLOOKUP(A60,【入力用】個人登録!$A$59:$P$127,5,FALSE))</f>
        <v/>
      </c>
      <c r="F60" s="714" t="str">
        <f>IF(ISERROR(VLOOKUP(A60,【入力用】個人登録!$A$21:$P$50,6,FALSE)),"",VLOOKUP(A60,【入力用】個人登録!$A$21:$P$50,6,FALSE)) &amp; IF(ISERROR(VLOOKUP(A60,【入力用】個人登録!$A$59:$P$127,6,FALSE)),"",VLOOKUP(A60,【入力用】個人登録!$A$59:$P$127,6,FALSE))</f>
        <v/>
      </c>
      <c r="G60" s="713"/>
      <c r="H60" s="432" t="str">
        <f>IF(ISERROR(VLOOKUP(A60,【入力用】個人登録!$A$21:$P$50,8,FALSE)),"",VLOOKUP(A60,【入力用】個人登録!$A$21:$P$50,8,FALSE)) &amp; IF(ISERROR(VLOOKUP(A60,【入力用】個人登録!$A$59:$P$127,8,FALSE)),"",VLOOKUP(A60,【入力用】個人登録!$A$59:$P$127,8,FALSE))</f>
        <v/>
      </c>
      <c r="I60" s="431" t="str">
        <f>IF(ISERROR(VLOOKUP(A60,【入力用】個人登録!$A$21:$P$50,9,FALSE)),"",VLOOKUP(A60,【入力用】個人登録!$A$21:$P$50,9,FALSE)) &amp; IF(ISERROR(VLOOKUP(A60,【入力用】個人登録!$A$59:$P$127,9,FALSE)),"",VLOOKUP(A60,【入力用】個人登録!$A$59:$P$127,9,FALSE))</f>
        <v/>
      </c>
      <c r="J60" s="715" t="str">
        <f>IF(ISERROR(VLOOKUP(A60,【入力用】個人登録!$A$21:$P$50,10,FALSE)),"",VLOOKUP(A60,【入力用】個人登録!$A$21:$P$50,10,FALSE)) &amp; IF(ISERROR(VLOOKUP(A60,【入力用】個人登録!$A$59:$P$127,10,FALSE)),"",VLOOKUP(A60,【入力用】個人登録!$A$59:$P$127,10,FALSE))</f>
        <v/>
      </c>
      <c r="K60" s="720"/>
      <c r="L60" s="433" t="str">
        <f>TEXT(IF(ISERROR(VLOOKUP(A60,【入力用】個人登録!$A$21:$P$50,12,FALSE)),"",VLOOKUP(A60,【入力用】個人登録!$A$21:$P$50,12,FALSE)) &amp; IF(ISERROR(VLOOKUP(A60,【入力用】個人登録!$A$59:$P$127,12,FALSE)),"",VLOOKUP(A60,【入力用】個人登録!$A$59:$P$127,12,FALSE)),"ge.m.d")</f>
        <v/>
      </c>
      <c r="M60" s="434" t="str">
        <f>IF(ISERROR(VLOOKUP(A60,【入力用】個人登録!$A$21:$P$50,13,FALSE)),"",VLOOKUP(A60,【入力用】個人登録!$A$21:$P$50,13,FALSE)) &amp; IF(ISERROR(VLOOKUP(A60,【入力用】個人登録!$A$59:$P$127,13,FALSE)),"",VLOOKUP(A60,【入力用】個人登録!$A$59:$P$127,13,FALSE))</f>
        <v/>
      </c>
      <c r="N60" s="435" t="str">
        <f>IF(ISERROR(VLOOKUP(A60,【入力用】個人登録!$A$21:$P$50,14,FALSE)),"",VLOOKUP(A60,【入力用】個人登録!$A$21:$P$50,14,FALSE)) &amp; IF(ISERROR(VLOOKUP(A60,【入力用】個人登録!$A$59:$P$127,14,FALSE)),"",VLOOKUP(A60,【入力用】個人登録!$A$59:$P$127,14,FALSE))</f>
        <v/>
      </c>
      <c r="O60" s="436" t="str">
        <f>IF(ISERROR(VLOOKUP(A60,【入力用】個人登録!$A$21:$P$50,15,FALSE)),"",VLOOKUP(A60,【入力用】個人登録!$A$21:$P$50,15,FALSE)) &amp; IF(ISERROR(VLOOKUP(A60,【入力用】個人登録!$A$59:$P$127,15,FALSE)),"",VLOOKUP(A60,【入力用】個人登録!$A$59:$P$127,15,FALSE))</f>
        <v/>
      </c>
      <c r="P60" s="528" t="str">
        <f>IF(ISERROR(VLOOKUP(A60,【入力用】個人登録!$A$21:$P$50,16,FALSE)),"",VLOOKUP(A60,【入力用】個人登録!$A$21:$P$50,16,FALSE)) &amp; IF(ISERROR(VLOOKUP(A60,【入力用】個人登録!$A$59:$P$127,16,FALSE)),"",VLOOKUP(A60,【入力用】個人登録!$A$59:$P$127,16,FALSE))</f>
        <v/>
      </c>
      <c r="R60" s="355">
        <f>IF(ISERROR(VLOOKUP(A60,【入力用】個人登録!$A$59:$R$127,18,FALSE)),"",VLOOKUP(A60,【入力用】個人登録!$A$59:$R$127,18,FALSE))</f>
        <v>0</v>
      </c>
    </row>
    <row r="61" spans="1:18" ht="15" customHeight="1">
      <c r="A61" s="428" t="str">
        <f>【入力用】個人登録!A61</f>
        <v>33</v>
      </c>
      <c r="B61" s="429" t="str">
        <f>IF(ISERROR(VLOOKUP(A61,【入力用】個人登録!$A$21:$P$50,2,FALSE)),"",VLOOKUP(A61,【入力用】個人登録!$A$21:$P$50,2,FALSE)) &amp; IF(ISERROR(VLOOKUP(A61,【入力用】個人登録!$A$59:$P$127,2,FALSE)),"",VLOOKUP(A61,【入力用】個人登録!$A$59:$P$127,2,FALSE))</f>
        <v/>
      </c>
      <c r="C61" s="712" t="str">
        <f>IF(ISERROR(VLOOKUP(A61,【入力用】個人登録!$A$21:$P$50,3,FALSE)),"",VLOOKUP(A61,【入力用】個人登録!$A$21:$P$50,3,FALSE)) &amp; IF(ISERROR(VLOOKUP(A61,【入力用】個人登録!$A$59:$P$127,3,FALSE)),"",VLOOKUP(A61,【入力用】個人登録!$A$59:$P$127,3,FALSE))</f>
        <v/>
      </c>
      <c r="D61" s="713"/>
      <c r="E61" s="430" t="str">
        <f>IF(ISERROR(VLOOKUP(A61,【入力用】個人登録!$A$21:$P$50,5,FALSE)),"",VLOOKUP(A61,【入力用】個人登録!$A$21:$P$50,5,FALSE)) &amp; IF(ISERROR(VLOOKUP(A61,【入力用】個人登録!$A$59:$P$127,5,FALSE)),"",VLOOKUP(A61,【入力用】個人登録!$A$59:$P$127,5,FALSE))</f>
        <v/>
      </c>
      <c r="F61" s="714" t="str">
        <f>IF(ISERROR(VLOOKUP(A61,【入力用】個人登録!$A$21:$P$50,6,FALSE)),"",VLOOKUP(A61,【入力用】個人登録!$A$21:$P$50,6,FALSE)) &amp; IF(ISERROR(VLOOKUP(A61,【入力用】個人登録!$A$59:$P$127,6,FALSE)),"",VLOOKUP(A61,【入力用】個人登録!$A$59:$P$127,6,FALSE))</f>
        <v/>
      </c>
      <c r="G61" s="713"/>
      <c r="H61" s="432" t="str">
        <f>IF(ISERROR(VLOOKUP(A61,【入力用】個人登録!$A$21:$P$50,8,FALSE)),"",VLOOKUP(A61,【入力用】個人登録!$A$21:$P$50,8,FALSE)) &amp; IF(ISERROR(VLOOKUP(A61,【入力用】個人登録!$A$59:$P$127,8,FALSE)),"",VLOOKUP(A61,【入力用】個人登録!$A$59:$P$127,8,FALSE))</f>
        <v/>
      </c>
      <c r="I61" s="431" t="str">
        <f>IF(ISERROR(VLOOKUP(A61,【入力用】個人登録!$A$21:$P$50,9,FALSE)),"",VLOOKUP(A61,【入力用】個人登録!$A$21:$P$50,9,FALSE)) &amp; IF(ISERROR(VLOOKUP(A61,【入力用】個人登録!$A$59:$P$127,9,FALSE)),"",VLOOKUP(A61,【入力用】個人登録!$A$59:$P$127,9,FALSE))</f>
        <v/>
      </c>
      <c r="J61" s="715" t="str">
        <f>IF(ISERROR(VLOOKUP(A61,【入力用】個人登録!$A$21:$P$50,10,FALSE)),"",VLOOKUP(A61,【入力用】個人登録!$A$21:$P$50,10,FALSE)) &amp; IF(ISERROR(VLOOKUP(A61,【入力用】個人登録!$A$59:$P$127,10,FALSE)),"",VLOOKUP(A61,【入力用】個人登録!$A$59:$P$127,10,FALSE))</f>
        <v/>
      </c>
      <c r="K61" s="720"/>
      <c r="L61" s="433" t="str">
        <f>TEXT(IF(ISERROR(VLOOKUP(A61,【入力用】個人登録!$A$21:$P$50,12,FALSE)),"",VLOOKUP(A61,【入力用】個人登録!$A$21:$P$50,12,FALSE)) &amp; IF(ISERROR(VLOOKUP(A61,【入力用】個人登録!$A$59:$P$127,12,FALSE)),"",VLOOKUP(A61,【入力用】個人登録!$A$59:$P$127,12,FALSE)),"ge.m.d")</f>
        <v/>
      </c>
      <c r="M61" s="434" t="str">
        <f>IF(ISERROR(VLOOKUP(A61,【入力用】個人登録!$A$21:$P$50,13,FALSE)),"",VLOOKUP(A61,【入力用】個人登録!$A$21:$P$50,13,FALSE)) &amp; IF(ISERROR(VLOOKUP(A61,【入力用】個人登録!$A$59:$P$127,13,FALSE)),"",VLOOKUP(A61,【入力用】個人登録!$A$59:$P$127,13,FALSE))</f>
        <v/>
      </c>
      <c r="N61" s="435" t="str">
        <f>IF(ISERROR(VLOOKUP(A61,【入力用】個人登録!$A$21:$P$50,14,FALSE)),"",VLOOKUP(A61,【入力用】個人登録!$A$21:$P$50,14,FALSE)) &amp; IF(ISERROR(VLOOKUP(A61,【入力用】個人登録!$A$59:$P$127,14,FALSE)),"",VLOOKUP(A61,【入力用】個人登録!$A$59:$P$127,14,FALSE))</f>
        <v/>
      </c>
      <c r="O61" s="436" t="str">
        <f>IF(ISERROR(VLOOKUP(A61,【入力用】個人登録!$A$21:$P$50,15,FALSE)),"",VLOOKUP(A61,【入力用】個人登録!$A$21:$P$50,15,FALSE)) &amp; IF(ISERROR(VLOOKUP(A61,【入力用】個人登録!$A$59:$P$127,15,FALSE)),"",VLOOKUP(A61,【入力用】個人登録!$A$59:$P$127,15,FALSE))</f>
        <v/>
      </c>
      <c r="P61" s="528" t="str">
        <f>IF(ISERROR(VLOOKUP(A61,【入力用】個人登録!$A$21:$P$50,16,FALSE)),"",VLOOKUP(A61,【入力用】個人登録!$A$21:$P$50,16,FALSE)) &amp; IF(ISERROR(VLOOKUP(A61,【入力用】個人登録!$A$59:$P$127,16,FALSE)),"",VLOOKUP(A61,【入力用】個人登録!$A$59:$P$127,16,FALSE))</f>
        <v/>
      </c>
      <c r="R61" s="355">
        <f>IF(ISERROR(VLOOKUP(A61,【入力用】個人登録!$A$59:$R$127,18,FALSE)),"",VLOOKUP(A61,【入力用】個人登録!$A$59:$R$127,18,FALSE))</f>
        <v>0</v>
      </c>
    </row>
    <row r="62" spans="1:18" ht="15" customHeight="1">
      <c r="A62" s="428" t="str">
        <f>【入力用】個人登録!A62</f>
        <v>34</v>
      </c>
      <c r="B62" s="429" t="str">
        <f>IF(ISERROR(VLOOKUP(A62,【入力用】個人登録!$A$21:$P$50,2,FALSE)),"",VLOOKUP(A62,【入力用】個人登録!$A$21:$P$50,2,FALSE)) &amp; IF(ISERROR(VLOOKUP(A62,【入力用】個人登録!$A$59:$P$127,2,FALSE)),"",VLOOKUP(A62,【入力用】個人登録!$A$59:$P$127,2,FALSE))</f>
        <v/>
      </c>
      <c r="C62" s="712" t="str">
        <f>IF(ISERROR(VLOOKUP(A62,【入力用】個人登録!$A$21:$P$50,3,FALSE)),"",VLOOKUP(A62,【入力用】個人登録!$A$21:$P$50,3,FALSE)) &amp; IF(ISERROR(VLOOKUP(A62,【入力用】個人登録!$A$59:$P$127,3,FALSE)),"",VLOOKUP(A62,【入力用】個人登録!$A$59:$P$127,3,FALSE))</f>
        <v/>
      </c>
      <c r="D62" s="713"/>
      <c r="E62" s="430" t="str">
        <f>IF(ISERROR(VLOOKUP(A62,【入力用】個人登録!$A$21:$P$50,5,FALSE)),"",VLOOKUP(A62,【入力用】個人登録!$A$21:$P$50,5,FALSE)) &amp; IF(ISERROR(VLOOKUP(A62,【入力用】個人登録!$A$59:$P$127,5,FALSE)),"",VLOOKUP(A62,【入力用】個人登録!$A$59:$P$127,5,FALSE))</f>
        <v/>
      </c>
      <c r="F62" s="714" t="str">
        <f>IF(ISERROR(VLOOKUP(A62,【入力用】個人登録!$A$21:$P$50,6,FALSE)),"",VLOOKUP(A62,【入力用】個人登録!$A$21:$P$50,6,FALSE)) &amp; IF(ISERROR(VLOOKUP(A62,【入力用】個人登録!$A$59:$P$127,6,FALSE)),"",VLOOKUP(A62,【入力用】個人登録!$A$59:$P$127,6,FALSE))</f>
        <v/>
      </c>
      <c r="G62" s="713"/>
      <c r="H62" s="432" t="str">
        <f>IF(ISERROR(VLOOKUP(A62,【入力用】個人登録!$A$21:$P$50,8,FALSE)),"",VLOOKUP(A62,【入力用】個人登録!$A$21:$P$50,8,FALSE)) &amp; IF(ISERROR(VLOOKUP(A62,【入力用】個人登録!$A$59:$P$127,8,FALSE)),"",VLOOKUP(A62,【入力用】個人登録!$A$59:$P$127,8,FALSE))</f>
        <v/>
      </c>
      <c r="I62" s="431" t="str">
        <f>IF(ISERROR(VLOOKUP(A62,【入力用】個人登録!$A$21:$P$50,9,FALSE)),"",VLOOKUP(A62,【入力用】個人登録!$A$21:$P$50,9,FALSE)) &amp; IF(ISERROR(VLOOKUP(A62,【入力用】個人登録!$A$59:$P$127,9,FALSE)),"",VLOOKUP(A62,【入力用】個人登録!$A$59:$P$127,9,FALSE))</f>
        <v/>
      </c>
      <c r="J62" s="715" t="str">
        <f>IF(ISERROR(VLOOKUP(A62,【入力用】個人登録!$A$21:$P$50,10,FALSE)),"",VLOOKUP(A62,【入力用】個人登録!$A$21:$P$50,10,FALSE)) &amp; IF(ISERROR(VLOOKUP(A62,【入力用】個人登録!$A$59:$P$127,10,FALSE)),"",VLOOKUP(A62,【入力用】個人登録!$A$59:$P$127,10,FALSE))</f>
        <v/>
      </c>
      <c r="K62" s="720"/>
      <c r="L62" s="433" t="str">
        <f>TEXT(IF(ISERROR(VLOOKUP(A62,【入力用】個人登録!$A$21:$P$50,12,FALSE)),"",VLOOKUP(A62,【入力用】個人登録!$A$21:$P$50,12,FALSE)) &amp; IF(ISERROR(VLOOKUP(A62,【入力用】個人登録!$A$59:$P$127,12,FALSE)),"",VLOOKUP(A62,【入力用】個人登録!$A$59:$P$127,12,FALSE)),"ge.m.d")</f>
        <v/>
      </c>
      <c r="M62" s="434" t="str">
        <f>IF(ISERROR(VLOOKUP(A62,【入力用】個人登録!$A$21:$P$50,13,FALSE)),"",VLOOKUP(A62,【入力用】個人登録!$A$21:$P$50,13,FALSE)) &amp; IF(ISERROR(VLOOKUP(A62,【入力用】個人登録!$A$59:$P$127,13,FALSE)),"",VLOOKUP(A62,【入力用】個人登録!$A$59:$P$127,13,FALSE))</f>
        <v/>
      </c>
      <c r="N62" s="435" t="str">
        <f>IF(ISERROR(VLOOKUP(A62,【入力用】個人登録!$A$21:$P$50,14,FALSE)),"",VLOOKUP(A62,【入力用】個人登録!$A$21:$P$50,14,FALSE)) &amp; IF(ISERROR(VLOOKUP(A62,【入力用】個人登録!$A$59:$P$127,14,FALSE)),"",VLOOKUP(A62,【入力用】個人登録!$A$59:$P$127,14,FALSE))</f>
        <v/>
      </c>
      <c r="O62" s="436" t="str">
        <f>IF(ISERROR(VLOOKUP(A62,【入力用】個人登録!$A$21:$P$50,15,FALSE)),"",VLOOKUP(A62,【入力用】個人登録!$A$21:$P$50,15,FALSE)) &amp; IF(ISERROR(VLOOKUP(A62,【入力用】個人登録!$A$59:$P$127,15,FALSE)),"",VLOOKUP(A62,【入力用】個人登録!$A$59:$P$127,15,FALSE))</f>
        <v/>
      </c>
      <c r="P62" s="528" t="str">
        <f>IF(ISERROR(VLOOKUP(A62,【入力用】個人登録!$A$21:$P$50,16,FALSE)),"",VLOOKUP(A62,【入力用】個人登録!$A$21:$P$50,16,FALSE)) &amp; IF(ISERROR(VLOOKUP(A62,【入力用】個人登録!$A$59:$P$127,16,FALSE)),"",VLOOKUP(A62,【入力用】個人登録!$A$59:$P$127,16,FALSE))</f>
        <v/>
      </c>
      <c r="R62" s="355">
        <f>IF(ISERROR(VLOOKUP(A62,【入力用】個人登録!$A$59:$R$127,18,FALSE)),"",VLOOKUP(A62,【入力用】個人登録!$A$59:$R$127,18,FALSE))</f>
        <v>0</v>
      </c>
    </row>
    <row r="63" spans="1:18" ht="15" customHeight="1">
      <c r="A63" s="428" t="str">
        <f>【入力用】個人登録!A63</f>
        <v>35</v>
      </c>
      <c r="B63" s="429" t="str">
        <f>IF(ISERROR(VLOOKUP(A63,【入力用】個人登録!$A$21:$P$50,2,FALSE)),"",VLOOKUP(A63,【入力用】個人登録!$A$21:$P$50,2,FALSE)) &amp; IF(ISERROR(VLOOKUP(A63,【入力用】個人登録!$A$59:$P$127,2,FALSE)),"",VLOOKUP(A63,【入力用】個人登録!$A$59:$P$127,2,FALSE))</f>
        <v/>
      </c>
      <c r="C63" s="712" t="str">
        <f>IF(ISERROR(VLOOKUP(A63,【入力用】個人登録!$A$21:$P$50,3,FALSE)),"",VLOOKUP(A63,【入力用】個人登録!$A$21:$P$50,3,FALSE)) &amp; IF(ISERROR(VLOOKUP(A63,【入力用】個人登録!$A$59:$P$127,3,FALSE)),"",VLOOKUP(A63,【入力用】個人登録!$A$59:$P$127,3,FALSE))</f>
        <v/>
      </c>
      <c r="D63" s="713"/>
      <c r="E63" s="430" t="str">
        <f>IF(ISERROR(VLOOKUP(A63,【入力用】個人登録!$A$21:$P$50,5,FALSE)),"",VLOOKUP(A63,【入力用】個人登録!$A$21:$P$50,5,FALSE)) &amp; IF(ISERROR(VLOOKUP(A63,【入力用】個人登録!$A$59:$P$127,5,FALSE)),"",VLOOKUP(A63,【入力用】個人登録!$A$59:$P$127,5,FALSE))</f>
        <v/>
      </c>
      <c r="F63" s="714" t="str">
        <f>IF(ISERROR(VLOOKUP(A63,【入力用】個人登録!$A$21:$P$50,6,FALSE)),"",VLOOKUP(A63,【入力用】個人登録!$A$21:$P$50,6,FALSE)) &amp; IF(ISERROR(VLOOKUP(A63,【入力用】個人登録!$A$59:$P$127,6,FALSE)),"",VLOOKUP(A63,【入力用】個人登録!$A$59:$P$127,6,FALSE))</f>
        <v/>
      </c>
      <c r="G63" s="713"/>
      <c r="H63" s="432" t="str">
        <f>IF(ISERROR(VLOOKUP(A63,【入力用】個人登録!$A$21:$P$50,8,FALSE)),"",VLOOKUP(A63,【入力用】個人登録!$A$21:$P$50,8,FALSE)) &amp; IF(ISERROR(VLOOKUP(A63,【入力用】個人登録!$A$59:$P$127,8,FALSE)),"",VLOOKUP(A63,【入力用】個人登録!$A$59:$P$127,8,FALSE))</f>
        <v/>
      </c>
      <c r="I63" s="431" t="str">
        <f>IF(ISERROR(VLOOKUP(A63,【入力用】個人登録!$A$21:$P$50,9,FALSE)),"",VLOOKUP(A63,【入力用】個人登録!$A$21:$P$50,9,FALSE)) &amp; IF(ISERROR(VLOOKUP(A63,【入力用】個人登録!$A$59:$P$127,9,FALSE)),"",VLOOKUP(A63,【入力用】個人登録!$A$59:$P$127,9,FALSE))</f>
        <v/>
      </c>
      <c r="J63" s="715" t="str">
        <f>IF(ISERROR(VLOOKUP(A63,【入力用】個人登録!$A$21:$P$50,10,FALSE)),"",VLOOKUP(A63,【入力用】個人登録!$A$21:$P$50,10,FALSE)) &amp; IF(ISERROR(VLOOKUP(A63,【入力用】個人登録!$A$59:$P$127,10,FALSE)),"",VLOOKUP(A63,【入力用】個人登録!$A$59:$P$127,10,FALSE))</f>
        <v/>
      </c>
      <c r="K63" s="720"/>
      <c r="L63" s="433" t="str">
        <f>TEXT(IF(ISERROR(VLOOKUP(A63,【入力用】個人登録!$A$21:$P$50,12,FALSE)),"",VLOOKUP(A63,【入力用】個人登録!$A$21:$P$50,12,FALSE)) &amp; IF(ISERROR(VLOOKUP(A63,【入力用】個人登録!$A$59:$P$127,12,FALSE)),"",VLOOKUP(A63,【入力用】個人登録!$A$59:$P$127,12,FALSE)),"ge.m.d")</f>
        <v/>
      </c>
      <c r="M63" s="434" t="str">
        <f>IF(ISERROR(VLOOKUP(A63,【入力用】個人登録!$A$21:$P$50,13,FALSE)),"",VLOOKUP(A63,【入力用】個人登録!$A$21:$P$50,13,FALSE)) &amp; IF(ISERROR(VLOOKUP(A63,【入力用】個人登録!$A$59:$P$127,13,FALSE)),"",VLOOKUP(A63,【入力用】個人登録!$A$59:$P$127,13,FALSE))</f>
        <v/>
      </c>
      <c r="N63" s="435" t="str">
        <f>IF(ISERROR(VLOOKUP(A63,【入力用】個人登録!$A$21:$P$50,14,FALSE)),"",VLOOKUP(A63,【入力用】個人登録!$A$21:$P$50,14,FALSE)) &amp; IF(ISERROR(VLOOKUP(A63,【入力用】個人登録!$A$59:$P$127,14,FALSE)),"",VLOOKUP(A63,【入力用】個人登録!$A$59:$P$127,14,FALSE))</f>
        <v/>
      </c>
      <c r="O63" s="436" t="str">
        <f>IF(ISERROR(VLOOKUP(A63,【入力用】個人登録!$A$21:$P$50,15,FALSE)),"",VLOOKUP(A63,【入力用】個人登録!$A$21:$P$50,15,FALSE)) &amp; IF(ISERROR(VLOOKUP(A63,【入力用】個人登録!$A$59:$P$127,15,FALSE)),"",VLOOKUP(A63,【入力用】個人登録!$A$59:$P$127,15,FALSE))</f>
        <v/>
      </c>
      <c r="P63" s="528" t="str">
        <f>IF(ISERROR(VLOOKUP(A63,【入力用】個人登録!$A$21:$P$50,16,FALSE)),"",VLOOKUP(A63,【入力用】個人登録!$A$21:$P$50,16,FALSE)) &amp; IF(ISERROR(VLOOKUP(A63,【入力用】個人登録!$A$59:$P$127,16,FALSE)),"",VLOOKUP(A63,【入力用】個人登録!$A$59:$P$127,16,FALSE))</f>
        <v/>
      </c>
      <c r="R63" s="355">
        <f>IF(ISERROR(VLOOKUP(A63,【入力用】個人登録!$A$59:$R$127,18,FALSE)),"",VLOOKUP(A63,【入力用】個人登録!$A$59:$R$127,18,FALSE))</f>
        <v>0</v>
      </c>
    </row>
    <row r="64" spans="1:18" ht="15" customHeight="1">
      <c r="A64" s="428" t="str">
        <f>【入力用】個人登録!A64</f>
        <v>36</v>
      </c>
      <c r="B64" s="429" t="str">
        <f>IF(ISERROR(VLOOKUP(A64,【入力用】個人登録!$A$21:$P$50,2,FALSE)),"",VLOOKUP(A64,【入力用】個人登録!$A$21:$P$50,2,FALSE)) &amp; IF(ISERROR(VLOOKUP(A64,【入力用】個人登録!$A$59:$P$127,2,FALSE)),"",VLOOKUP(A64,【入力用】個人登録!$A$59:$P$127,2,FALSE))</f>
        <v/>
      </c>
      <c r="C64" s="712" t="str">
        <f>IF(ISERROR(VLOOKUP(A64,【入力用】個人登録!$A$21:$P$50,3,FALSE)),"",VLOOKUP(A64,【入力用】個人登録!$A$21:$P$50,3,FALSE)) &amp; IF(ISERROR(VLOOKUP(A64,【入力用】個人登録!$A$59:$P$127,3,FALSE)),"",VLOOKUP(A64,【入力用】個人登録!$A$59:$P$127,3,FALSE))</f>
        <v/>
      </c>
      <c r="D64" s="713"/>
      <c r="E64" s="430" t="str">
        <f>IF(ISERROR(VLOOKUP(A64,【入力用】個人登録!$A$21:$P$50,5,FALSE)),"",VLOOKUP(A64,【入力用】個人登録!$A$21:$P$50,5,FALSE)) &amp; IF(ISERROR(VLOOKUP(A64,【入力用】個人登録!$A$59:$P$127,5,FALSE)),"",VLOOKUP(A64,【入力用】個人登録!$A$59:$P$127,5,FALSE))</f>
        <v/>
      </c>
      <c r="F64" s="714" t="str">
        <f>IF(ISERROR(VLOOKUP(A64,【入力用】個人登録!$A$21:$P$50,6,FALSE)),"",VLOOKUP(A64,【入力用】個人登録!$A$21:$P$50,6,FALSE)) &amp; IF(ISERROR(VLOOKUP(A64,【入力用】個人登録!$A$59:$P$127,6,FALSE)),"",VLOOKUP(A64,【入力用】個人登録!$A$59:$P$127,6,FALSE))</f>
        <v/>
      </c>
      <c r="G64" s="713"/>
      <c r="H64" s="432" t="str">
        <f>IF(ISERROR(VLOOKUP(A64,【入力用】個人登録!$A$21:$P$50,8,FALSE)),"",VLOOKUP(A64,【入力用】個人登録!$A$21:$P$50,8,FALSE)) &amp; IF(ISERROR(VLOOKUP(A64,【入力用】個人登録!$A$59:$P$127,8,FALSE)),"",VLOOKUP(A64,【入力用】個人登録!$A$59:$P$127,8,FALSE))</f>
        <v/>
      </c>
      <c r="I64" s="431" t="str">
        <f>IF(ISERROR(VLOOKUP(A64,【入力用】個人登録!$A$21:$P$50,9,FALSE)),"",VLOOKUP(A64,【入力用】個人登録!$A$21:$P$50,9,FALSE)) &amp; IF(ISERROR(VLOOKUP(A64,【入力用】個人登録!$A$59:$P$127,9,FALSE)),"",VLOOKUP(A64,【入力用】個人登録!$A$59:$P$127,9,FALSE))</f>
        <v/>
      </c>
      <c r="J64" s="715" t="str">
        <f>IF(ISERROR(VLOOKUP(A64,【入力用】個人登録!$A$21:$P$50,10,FALSE)),"",VLOOKUP(A64,【入力用】個人登録!$A$21:$P$50,10,FALSE)) &amp; IF(ISERROR(VLOOKUP(A64,【入力用】個人登録!$A$59:$P$127,10,FALSE)),"",VLOOKUP(A64,【入力用】個人登録!$A$59:$P$127,10,FALSE))</f>
        <v/>
      </c>
      <c r="K64" s="720"/>
      <c r="L64" s="433" t="str">
        <f>TEXT(IF(ISERROR(VLOOKUP(A64,【入力用】個人登録!$A$21:$P$50,12,FALSE)),"",VLOOKUP(A64,【入力用】個人登録!$A$21:$P$50,12,FALSE)) &amp; IF(ISERROR(VLOOKUP(A64,【入力用】個人登録!$A$59:$P$127,12,FALSE)),"",VLOOKUP(A64,【入力用】個人登録!$A$59:$P$127,12,FALSE)),"ge.m.d")</f>
        <v/>
      </c>
      <c r="M64" s="434" t="str">
        <f>IF(ISERROR(VLOOKUP(A64,【入力用】個人登録!$A$21:$P$50,13,FALSE)),"",VLOOKUP(A64,【入力用】個人登録!$A$21:$P$50,13,FALSE)) &amp; IF(ISERROR(VLOOKUP(A64,【入力用】個人登録!$A$59:$P$127,13,FALSE)),"",VLOOKUP(A64,【入力用】個人登録!$A$59:$P$127,13,FALSE))</f>
        <v/>
      </c>
      <c r="N64" s="435" t="str">
        <f>IF(ISERROR(VLOOKUP(A64,【入力用】個人登録!$A$21:$P$50,14,FALSE)),"",VLOOKUP(A64,【入力用】個人登録!$A$21:$P$50,14,FALSE)) &amp; IF(ISERROR(VLOOKUP(A64,【入力用】個人登録!$A$59:$P$127,14,FALSE)),"",VLOOKUP(A64,【入力用】個人登録!$A$59:$P$127,14,FALSE))</f>
        <v/>
      </c>
      <c r="O64" s="436" t="str">
        <f>IF(ISERROR(VLOOKUP(A64,【入力用】個人登録!$A$21:$P$50,15,FALSE)),"",VLOOKUP(A64,【入力用】個人登録!$A$21:$P$50,15,FALSE)) &amp; IF(ISERROR(VLOOKUP(A64,【入力用】個人登録!$A$59:$P$127,15,FALSE)),"",VLOOKUP(A64,【入力用】個人登録!$A$59:$P$127,15,FALSE))</f>
        <v/>
      </c>
      <c r="P64" s="528" t="str">
        <f>IF(ISERROR(VLOOKUP(A64,【入力用】個人登録!$A$21:$P$50,16,FALSE)),"",VLOOKUP(A64,【入力用】個人登録!$A$21:$P$50,16,FALSE)) &amp; IF(ISERROR(VLOOKUP(A64,【入力用】個人登録!$A$59:$P$127,16,FALSE)),"",VLOOKUP(A64,【入力用】個人登録!$A$59:$P$127,16,FALSE))</f>
        <v/>
      </c>
      <c r="R64" s="355">
        <f>IF(ISERROR(VLOOKUP(A64,【入力用】個人登録!$A$59:$R$127,18,FALSE)),"",VLOOKUP(A64,【入力用】個人登録!$A$59:$R$127,18,FALSE))</f>
        <v>0</v>
      </c>
    </row>
    <row r="65" spans="1:18" ht="15" customHeight="1">
      <c r="A65" s="428" t="str">
        <f>【入力用】個人登録!A65</f>
        <v>37</v>
      </c>
      <c r="B65" s="429" t="str">
        <f>IF(ISERROR(VLOOKUP(A65,【入力用】個人登録!$A$21:$P$50,2,FALSE)),"",VLOOKUP(A65,【入力用】個人登録!$A$21:$P$50,2,FALSE)) &amp; IF(ISERROR(VLOOKUP(A65,【入力用】個人登録!$A$59:$P$127,2,FALSE)),"",VLOOKUP(A65,【入力用】個人登録!$A$59:$P$127,2,FALSE))</f>
        <v/>
      </c>
      <c r="C65" s="712" t="str">
        <f>IF(ISERROR(VLOOKUP(A65,【入力用】個人登録!$A$21:$P$50,3,FALSE)),"",VLOOKUP(A65,【入力用】個人登録!$A$21:$P$50,3,FALSE)) &amp; IF(ISERROR(VLOOKUP(A65,【入力用】個人登録!$A$59:$P$127,3,FALSE)),"",VLOOKUP(A65,【入力用】個人登録!$A$59:$P$127,3,FALSE))</f>
        <v/>
      </c>
      <c r="D65" s="713"/>
      <c r="E65" s="430" t="str">
        <f>IF(ISERROR(VLOOKUP(A65,【入力用】個人登録!$A$21:$P$50,5,FALSE)),"",VLOOKUP(A65,【入力用】個人登録!$A$21:$P$50,5,FALSE)) &amp; IF(ISERROR(VLOOKUP(A65,【入力用】個人登録!$A$59:$P$127,5,FALSE)),"",VLOOKUP(A65,【入力用】個人登録!$A$59:$P$127,5,FALSE))</f>
        <v/>
      </c>
      <c r="F65" s="714" t="str">
        <f>IF(ISERROR(VLOOKUP(A65,【入力用】個人登録!$A$21:$P$50,6,FALSE)),"",VLOOKUP(A65,【入力用】個人登録!$A$21:$P$50,6,FALSE)) &amp; IF(ISERROR(VLOOKUP(A65,【入力用】個人登録!$A$59:$P$127,6,FALSE)),"",VLOOKUP(A65,【入力用】個人登録!$A$59:$P$127,6,FALSE))</f>
        <v/>
      </c>
      <c r="G65" s="713"/>
      <c r="H65" s="432" t="str">
        <f>IF(ISERROR(VLOOKUP(A65,【入力用】個人登録!$A$21:$P$50,8,FALSE)),"",VLOOKUP(A65,【入力用】個人登録!$A$21:$P$50,8,FALSE)) &amp; IF(ISERROR(VLOOKUP(A65,【入力用】個人登録!$A$59:$P$127,8,FALSE)),"",VLOOKUP(A65,【入力用】個人登録!$A$59:$P$127,8,FALSE))</f>
        <v/>
      </c>
      <c r="I65" s="431" t="str">
        <f>IF(ISERROR(VLOOKUP(A65,【入力用】個人登録!$A$21:$P$50,9,FALSE)),"",VLOOKUP(A65,【入力用】個人登録!$A$21:$P$50,9,FALSE)) &amp; IF(ISERROR(VLOOKUP(A65,【入力用】個人登録!$A$59:$P$127,9,FALSE)),"",VLOOKUP(A65,【入力用】個人登録!$A$59:$P$127,9,FALSE))</f>
        <v/>
      </c>
      <c r="J65" s="715" t="str">
        <f>IF(ISERROR(VLOOKUP(A65,【入力用】個人登録!$A$21:$P$50,10,FALSE)),"",VLOOKUP(A65,【入力用】個人登録!$A$21:$P$50,10,FALSE)) &amp; IF(ISERROR(VLOOKUP(A65,【入力用】個人登録!$A$59:$P$127,10,FALSE)),"",VLOOKUP(A65,【入力用】個人登録!$A$59:$P$127,10,FALSE))</f>
        <v/>
      </c>
      <c r="K65" s="720"/>
      <c r="L65" s="433" t="str">
        <f>TEXT(IF(ISERROR(VLOOKUP(A65,【入力用】個人登録!$A$21:$P$50,12,FALSE)),"",VLOOKUP(A65,【入力用】個人登録!$A$21:$P$50,12,FALSE)) &amp; IF(ISERROR(VLOOKUP(A65,【入力用】個人登録!$A$59:$P$127,12,FALSE)),"",VLOOKUP(A65,【入力用】個人登録!$A$59:$P$127,12,FALSE)),"ge.m.d")</f>
        <v/>
      </c>
      <c r="M65" s="434" t="str">
        <f>IF(ISERROR(VLOOKUP(A65,【入力用】個人登録!$A$21:$P$50,13,FALSE)),"",VLOOKUP(A65,【入力用】個人登録!$A$21:$P$50,13,FALSE)) &amp; IF(ISERROR(VLOOKUP(A65,【入力用】個人登録!$A$59:$P$127,13,FALSE)),"",VLOOKUP(A65,【入力用】個人登録!$A$59:$P$127,13,FALSE))</f>
        <v/>
      </c>
      <c r="N65" s="435" t="str">
        <f>IF(ISERROR(VLOOKUP(A65,【入力用】個人登録!$A$21:$P$50,14,FALSE)),"",VLOOKUP(A65,【入力用】個人登録!$A$21:$P$50,14,FALSE)) &amp; IF(ISERROR(VLOOKUP(A65,【入力用】個人登録!$A$59:$P$127,14,FALSE)),"",VLOOKUP(A65,【入力用】個人登録!$A$59:$P$127,14,FALSE))</f>
        <v/>
      </c>
      <c r="O65" s="436" t="str">
        <f>IF(ISERROR(VLOOKUP(A65,【入力用】個人登録!$A$21:$P$50,15,FALSE)),"",VLOOKUP(A65,【入力用】個人登録!$A$21:$P$50,15,FALSE)) &amp; IF(ISERROR(VLOOKUP(A65,【入力用】個人登録!$A$59:$P$127,15,FALSE)),"",VLOOKUP(A65,【入力用】個人登録!$A$59:$P$127,15,FALSE))</f>
        <v/>
      </c>
      <c r="P65" s="528" t="str">
        <f>IF(ISERROR(VLOOKUP(A65,【入力用】個人登録!$A$21:$P$50,16,FALSE)),"",VLOOKUP(A65,【入力用】個人登録!$A$21:$P$50,16,FALSE)) &amp; IF(ISERROR(VLOOKUP(A65,【入力用】個人登録!$A$59:$P$127,16,FALSE)),"",VLOOKUP(A65,【入力用】個人登録!$A$59:$P$127,16,FALSE))</f>
        <v/>
      </c>
      <c r="R65" s="355">
        <f>IF(ISERROR(VLOOKUP(A65,【入力用】個人登録!$A$59:$R$127,18,FALSE)),"",VLOOKUP(A65,【入力用】個人登録!$A$59:$R$127,18,FALSE))</f>
        <v>0</v>
      </c>
    </row>
    <row r="66" spans="1:18" ht="15" customHeight="1">
      <c r="A66" s="428" t="str">
        <f>【入力用】個人登録!A66</f>
        <v>38</v>
      </c>
      <c r="B66" s="429" t="str">
        <f>IF(ISERROR(VLOOKUP(A66,【入力用】個人登録!$A$21:$P$50,2,FALSE)),"",VLOOKUP(A66,【入力用】個人登録!$A$21:$P$50,2,FALSE)) &amp; IF(ISERROR(VLOOKUP(A66,【入力用】個人登録!$A$59:$P$127,2,FALSE)),"",VLOOKUP(A66,【入力用】個人登録!$A$59:$P$127,2,FALSE))</f>
        <v/>
      </c>
      <c r="C66" s="712" t="str">
        <f>IF(ISERROR(VLOOKUP(A66,【入力用】個人登録!$A$21:$P$50,3,FALSE)),"",VLOOKUP(A66,【入力用】個人登録!$A$21:$P$50,3,FALSE)) &amp; IF(ISERROR(VLOOKUP(A66,【入力用】個人登録!$A$59:$P$127,3,FALSE)),"",VLOOKUP(A66,【入力用】個人登録!$A$59:$P$127,3,FALSE))</f>
        <v/>
      </c>
      <c r="D66" s="713"/>
      <c r="E66" s="430" t="str">
        <f>IF(ISERROR(VLOOKUP(A66,【入力用】個人登録!$A$21:$P$50,5,FALSE)),"",VLOOKUP(A66,【入力用】個人登録!$A$21:$P$50,5,FALSE)) &amp; IF(ISERROR(VLOOKUP(A66,【入力用】個人登録!$A$59:$P$127,5,FALSE)),"",VLOOKUP(A66,【入力用】個人登録!$A$59:$P$127,5,FALSE))</f>
        <v/>
      </c>
      <c r="F66" s="714" t="str">
        <f>IF(ISERROR(VLOOKUP(A66,【入力用】個人登録!$A$21:$P$50,6,FALSE)),"",VLOOKUP(A66,【入力用】個人登録!$A$21:$P$50,6,FALSE)) &amp; IF(ISERROR(VLOOKUP(A66,【入力用】個人登録!$A$59:$P$127,6,FALSE)),"",VLOOKUP(A66,【入力用】個人登録!$A$59:$P$127,6,FALSE))</f>
        <v/>
      </c>
      <c r="G66" s="713"/>
      <c r="H66" s="432" t="str">
        <f>IF(ISERROR(VLOOKUP(A66,【入力用】個人登録!$A$21:$P$50,8,FALSE)),"",VLOOKUP(A66,【入力用】個人登録!$A$21:$P$50,8,FALSE)) &amp; IF(ISERROR(VLOOKUP(A66,【入力用】個人登録!$A$59:$P$127,8,FALSE)),"",VLOOKUP(A66,【入力用】個人登録!$A$59:$P$127,8,FALSE))</f>
        <v/>
      </c>
      <c r="I66" s="431" t="str">
        <f>IF(ISERROR(VLOOKUP(A66,【入力用】個人登録!$A$21:$P$50,9,FALSE)),"",VLOOKUP(A66,【入力用】個人登録!$A$21:$P$50,9,FALSE)) &amp; IF(ISERROR(VLOOKUP(A66,【入力用】個人登録!$A$59:$P$127,9,FALSE)),"",VLOOKUP(A66,【入力用】個人登録!$A$59:$P$127,9,FALSE))</f>
        <v/>
      </c>
      <c r="J66" s="715" t="str">
        <f>IF(ISERROR(VLOOKUP(A66,【入力用】個人登録!$A$21:$P$50,10,FALSE)),"",VLOOKUP(A66,【入力用】個人登録!$A$21:$P$50,10,FALSE)) &amp; IF(ISERROR(VLOOKUP(A66,【入力用】個人登録!$A$59:$P$127,10,FALSE)),"",VLOOKUP(A66,【入力用】個人登録!$A$59:$P$127,10,FALSE))</f>
        <v/>
      </c>
      <c r="K66" s="720"/>
      <c r="L66" s="433" t="str">
        <f>TEXT(IF(ISERROR(VLOOKUP(A66,【入力用】個人登録!$A$21:$P$50,12,FALSE)),"",VLOOKUP(A66,【入力用】個人登録!$A$21:$P$50,12,FALSE)) &amp; IF(ISERROR(VLOOKUP(A66,【入力用】個人登録!$A$59:$P$127,12,FALSE)),"",VLOOKUP(A66,【入力用】個人登録!$A$59:$P$127,12,FALSE)),"ge.m.d")</f>
        <v/>
      </c>
      <c r="M66" s="434" t="str">
        <f>IF(ISERROR(VLOOKUP(A66,【入力用】個人登録!$A$21:$P$50,13,FALSE)),"",VLOOKUP(A66,【入力用】個人登録!$A$21:$P$50,13,FALSE)) &amp; IF(ISERROR(VLOOKUP(A66,【入力用】個人登録!$A$59:$P$127,13,FALSE)),"",VLOOKUP(A66,【入力用】個人登録!$A$59:$P$127,13,FALSE))</f>
        <v/>
      </c>
      <c r="N66" s="435" t="str">
        <f>IF(ISERROR(VLOOKUP(A66,【入力用】個人登録!$A$21:$P$50,14,FALSE)),"",VLOOKUP(A66,【入力用】個人登録!$A$21:$P$50,14,FALSE)) &amp; IF(ISERROR(VLOOKUP(A66,【入力用】個人登録!$A$59:$P$127,14,FALSE)),"",VLOOKUP(A66,【入力用】個人登録!$A$59:$P$127,14,FALSE))</f>
        <v/>
      </c>
      <c r="O66" s="436" t="str">
        <f>IF(ISERROR(VLOOKUP(A66,【入力用】個人登録!$A$21:$P$50,15,FALSE)),"",VLOOKUP(A66,【入力用】個人登録!$A$21:$P$50,15,FALSE)) &amp; IF(ISERROR(VLOOKUP(A66,【入力用】個人登録!$A$59:$P$127,15,FALSE)),"",VLOOKUP(A66,【入力用】個人登録!$A$59:$P$127,15,FALSE))</f>
        <v/>
      </c>
      <c r="P66" s="528" t="str">
        <f>IF(ISERROR(VLOOKUP(A66,【入力用】個人登録!$A$21:$P$50,16,FALSE)),"",VLOOKUP(A66,【入力用】個人登録!$A$21:$P$50,16,FALSE)) &amp; IF(ISERROR(VLOOKUP(A66,【入力用】個人登録!$A$59:$P$127,16,FALSE)),"",VLOOKUP(A66,【入力用】個人登録!$A$59:$P$127,16,FALSE))</f>
        <v/>
      </c>
      <c r="R66" s="355">
        <f>IF(ISERROR(VLOOKUP(A66,【入力用】個人登録!$A$59:$R$127,18,FALSE)),"",VLOOKUP(A66,【入力用】個人登録!$A$59:$R$127,18,FALSE))</f>
        <v>0</v>
      </c>
    </row>
    <row r="67" spans="1:18" ht="15" customHeight="1">
      <c r="A67" s="428" t="str">
        <f>【入力用】個人登録!A67</f>
        <v>39</v>
      </c>
      <c r="B67" s="429" t="str">
        <f>IF(ISERROR(VLOOKUP(A67,【入力用】個人登録!$A$21:$P$50,2,FALSE)),"",VLOOKUP(A67,【入力用】個人登録!$A$21:$P$50,2,FALSE)) &amp; IF(ISERROR(VLOOKUP(A67,【入力用】個人登録!$A$59:$P$127,2,FALSE)),"",VLOOKUP(A67,【入力用】個人登録!$A$59:$P$127,2,FALSE))</f>
        <v/>
      </c>
      <c r="C67" s="712" t="str">
        <f>IF(ISERROR(VLOOKUP(A67,【入力用】個人登録!$A$21:$P$50,3,FALSE)),"",VLOOKUP(A67,【入力用】個人登録!$A$21:$P$50,3,FALSE)) &amp; IF(ISERROR(VLOOKUP(A67,【入力用】個人登録!$A$59:$P$127,3,FALSE)),"",VLOOKUP(A67,【入力用】個人登録!$A$59:$P$127,3,FALSE))</f>
        <v/>
      </c>
      <c r="D67" s="713"/>
      <c r="E67" s="430" t="str">
        <f>IF(ISERROR(VLOOKUP(A67,【入力用】個人登録!$A$21:$P$50,5,FALSE)),"",VLOOKUP(A67,【入力用】個人登録!$A$21:$P$50,5,FALSE)) &amp; IF(ISERROR(VLOOKUP(A67,【入力用】個人登録!$A$59:$P$127,5,FALSE)),"",VLOOKUP(A67,【入力用】個人登録!$A$59:$P$127,5,FALSE))</f>
        <v/>
      </c>
      <c r="F67" s="714" t="str">
        <f>IF(ISERROR(VLOOKUP(A67,【入力用】個人登録!$A$21:$P$50,6,FALSE)),"",VLOOKUP(A67,【入力用】個人登録!$A$21:$P$50,6,FALSE)) &amp; IF(ISERROR(VLOOKUP(A67,【入力用】個人登録!$A$59:$P$127,6,FALSE)),"",VLOOKUP(A67,【入力用】個人登録!$A$59:$P$127,6,FALSE))</f>
        <v/>
      </c>
      <c r="G67" s="713"/>
      <c r="H67" s="432" t="str">
        <f>IF(ISERROR(VLOOKUP(A67,【入力用】個人登録!$A$21:$P$50,8,FALSE)),"",VLOOKUP(A67,【入力用】個人登録!$A$21:$P$50,8,FALSE)) &amp; IF(ISERROR(VLOOKUP(A67,【入力用】個人登録!$A$59:$P$127,8,FALSE)),"",VLOOKUP(A67,【入力用】個人登録!$A$59:$P$127,8,FALSE))</f>
        <v/>
      </c>
      <c r="I67" s="431" t="str">
        <f>IF(ISERROR(VLOOKUP(A67,【入力用】個人登録!$A$21:$P$50,9,FALSE)),"",VLOOKUP(A67,【入力用】個人登録!$A$21:$P$50,9,FALSE)) &amp; IF(ISERROR(VLOOKUP(A67,【入力用】個人登録!$A$59:$P$127,9,FALSE)),"",VLOOKUP(A67,【入力用】個人登録!$A$59:$P$127,9,FALSE))</f>
        <v/>
      </c>
      <c r="J67" s="715" t="str">
        <f>IF(ISERROR(VLOOKUP(A67,【入力用】個人登録!$A$21:$P$50,10,FALSE)),"",VLOOKUP(A67,【入力用】個人登録!$A$21:$P$50,10,FALSE)) &amp; IF(ISERROR(VLOOKUP(A67,【入力用】個人登録!$A$59:$P$127,10,FALSE)),"",VLOOKUP(A67,【入力用】個人登録!$A$59:$P$127,10,FALSE))</f>
        <v/>
      </c>
      <c r="K67" s="720"/>
      <c r="L67" s="433" t="str">
        <f>TEXT(IF(ISERROR(VLOOKUP(A67,【入力用】個人登録!$A$21:$P$50,12,FALSE)),"",VLOOKUP(A67,【入力用】個人登録!$A$21:$P$50,12,FALSE)) &amp; IF(ISERROR(VLOOKUP(A67,【入力用】個人登録!$A$59:$P$127,12,FALSE)),"",VLOOKUP(A67,【入力用】個人登録!$A$59:$P$127,12,FALSE)),"ge.m.d")</f>
        <v/>
      </c>
      <c r="M67" s="434" t="str">
        <f>IF(ISERROR(VLOOKUP(A67,【入力用】個人登録!$A$21:$P$50,13,FALSE)),"",VLOOKUP(A67,【入力用】個人登録!$A$21:$P$50,13,FALSE)) &amp; IF(ISERROR(VLOOKUP(A67,【入力用】個人登録!$A$59:$P$127,13,FALSE)),"",VLOOKUP(A67,【入力用】個人登録!$A$59:$P$127,13,FALSE))</f>
        <v/>
      </c>
      <c r="N67" s="435" t="str">
        <f>IF(ISERROR(VLOOKUP(A67,【入力用】個人登録!$A$21:$P$50,14,FALSE)),"",VLOOKUP(A67,【入力用】個人登録!$A$21:$P$50,14,FALSE)) &amp; IF(ISERROR(VLOOKUP(A67,【入力用】個人登録!$A$59:$P$127,14,FALSE)),"",VLOOKUP(A67,【入力用】個人登録!$A$59:$P$127,14,FALSE))</f>
        <v/>
      </c>
      <c r="O67" s="436" t="str">
        <f>IF(ISERROR(VLOOKUP(A67,【入力用】個人登録!$A$21:$P$50,15,FALSE)),"",VLOOKUP(A67,【入力用】個人登録!$A$21:$P$50,15,FALSE)) &amp; IF(ISERROR(VLOOKUP(A67,【入力用】個人登録!$A$59:$P$127,15,FALSE)),"",VLOOKUP(A67,【入力用】個人登録!$A$59:$P$127,15,FALSE))</f>
        <v/>
      </c>
      <c r="P67" s="528" t="str">
        <f>IF(ISERROR(VLOOKUP(A67,【入力用】個人登録!$A$21:$P$50,16,FALSE)),"",VLOOKUP(A67,【入力用】個人登録!$A$21:$P$50,16,FALSE)) &amp; IF(ISERROR(VLOOKUP(A67,【入力用】個人登録!$A$59:$P$127,16,FALSE)),"",VLOOKUP(A67,【入力用】個人登録!$A$59:$P$127,16,FALSE))</f>
        <v/>
      </c>
      <c r="R67" s="355">
        <f>IF(ISERROR(VLOOKUP(A67,【入力用】個人登録!$A$59:$R$127,18,FALSE)),"",VLOOKUP(A67,【入力用】個人登録!$A$59:$R$127,18,FALSE))</f>
        <v>0</v>
      </c>
    </row>
    <row r="68" spans="1:18" ht="15" customHeight="1">
      <c r="A68" s="428" t="str">
        <f>【入力用】個人登録!A68</f>
        <v>40</v>
      </c>
      <c r="B68" s="429" t="str">
        <f>IF(ISERROR(VLOOKUP(A68,【入力用】個人登録!$A$21:$P$50,2,FALSE)),"",VLOOKUP(A68,【入力用】個人登録!$A$21:$P$50,2,FALSE)) &amp; IF(ISERROR(VLOOKUP(A68,【入力用】個人登録!$A$59:$P$127,2,FALSE)),"",VLOOKUP(A68,【入力用】個人登録!$A$59:$P$127,2,FALSE))</f>
        <v/>
      </c>
      <c r="C68" s="712" t="str">
        <f>IF(ISERROR(VLOOKUP(A68,【入力用】個人登録!$A$21:$P$50,3,FALSE)),"",VLOOKUP(A68,【入力用】個人登録!$A$21:$P$50,3,FALSE)) &amp; IF(ISERROR(VLOOKUP(A68,【入力用】個人登録!$A$59:$P$127,3,FALSE)),"",VLOOKUP(A68,【入力用】個人登録!$A$59:$P$127,3,FALSE))</f>
        <v/>
      </c>
      <c r="D68" s="713"/>
      <c r="E68" s="430" t="str">
        <f>IF(ISERROR(VLOOKUP(A68,【入力用】個人登録!$A$21:$P$50,5,FALSE)),"",VLOOKUP(A68,【入力用】個人登録!$A$21:$P$50,5,FALSE)) &amp; IF(ISERROR(VLOOKUP(A68,【入力用】個人登録!$A$59:$P$127,5,FALSE)),"",VLOOKUP(A68,【入力用】個人登録!$A$59:$P$127,5,FALSE))</f>
        <v/>
      </c>
      <c r="F68" s="714" t="str">
        <f>IF(ISERROR(VLOOKUP(A68,【入力用】個人登録!$A$21:$P$50,6,FALSE)),"",VLOOKUP(A68,【入力用】個人登録!$A$21:$P$50,6,FALSE)) &amp; IF(ISERROR(VLOOKUP(A68,【入力用】個人登録!$A$59:$P$127,6,FALSE)),"",VLOOKUP(A68,【入力用】個人登録!$A$59:$P$127,6,FALSE))</f>
        <v/>
      </c>
      <c r="G68" s="713"/>
      <c r="H68" s="432" t="str">
        <f>IF(ISERROR(VLOOKUP(A68,【入力用】個人登録!$A$21:$P$50,8,FALSE)),"",VLOOKUP(A68,【入力用】個人登録!$A$21:$P$50,8,FALSE)) &amp; IF(ISERROR(VLOOKUP(A68,【入力用】個人登録!$A$59:$P$127,8,FALSE)),"",VLOOKUP(A68,【入力用】個人登録!$A$59:$P$127,8,FALSE))</f>
        <v/>
      </c>
      <c r="I68" s="431" t="str">
        <f>IF(ISERROR(VLOOKUP(A68,【入力用】個人登録!$A$21:$P$50,9,FALSE)),"",VLOOKUP(A68,【入力用】個人登録!$A$21:$P$50,9,FALSE)) &amp; IF(ISERROR(VLOOKUP(A68,【入力用】個人登録!$A$59:$P$127,9,FALSE)),"",VLOOKUP(A68,【入力用】個人登録!$A$59:$P$127,9,FALSE))</f>
        <v/>
      </c>
      <c r="J68" s="715" t="str">
        <f>IF(ISERROR(VLOOKUP(A68,【入力用】個人登録!$A$21:$P$50,10,FALSE)),"",VLOOKUP(A68,【入力用】個人登録!$A$21:$P$50,10,FALSE)) &amp; IF(ISERROR(VLOOKUP(A68,【入力用】個人登録!$A$59:$P$127,10,FALSE)),"",VLOOKUP(A68,【入力用】個人登録!$A$59:$P$127,10,FALSE))</f>
        <v/>
      </c>
      <c r="K68" s="720"/>
      <c r="L68" s="433" t="str">
        <f>TEXT(IF(ISERROR(VLOOKUP(A68,【入力用】個人登録!$A$21:$P$50,12,FALSE)),"",VLOOKUP(A68,【入力用】個人登録!$A$21:$P$50,12,FALSE)) &amp; IF(ISERROR(VLOOKUP(A68,【入力用】個人登録!$A$59:$P$127,12,FALSE)),"",VLOOKUP(A68,【入力用】個人登録!$A$59:$P$127,12,FALSE)),"ge.m.d")</f>
        <v/>
      </c>
      <c r="M68" s="434" t="str">
        <f>IF(ISERROR(VLOOKUP(A68,【入力用】個人登録!$A$21:$P$50,13,FALSE)),"",VLOOKUP(A68,【入力用】個人登録!$A$21:$P$50,13,FALSE)) &amp; IF(ISERROR(VLOOKUP(A68,【入力用】個人登録!$A$59:$P$127,13,FALSE)),"",VLOOKUP(A68,【入力用】個人登録!$A$59:$P$127,13,FALSE))</f>
        <v/>
      </c>
      <c r="N68" s="435" t="str">
        <f>IF(ISERROR(VLOOKUP(A68,【入力用】個人登録!$A$21:$P$50,14,FALSE)),"",VLOOKUP(A68,【入力用】個人登録!$A$21:$P$50,14,FALSE)) &amp; IF(ISERROR(VLOOKUP(A68,【入力用】個人登録!$A$59:$P$127,14,FALSE)),"",VLOOKUP(A68,【入力用】個人登録!$A$59:$P$127,14,FALSE))</f>
        <v/>
      </c>
      <c r="O68" s="436" t="str">
        <f>IF(ISERROR(VLOOKUP(A68,【入力用】個人登録!$A$21:$P$50,15,FALSE)),"",VLOOKUP(A68,【入力用】個人登録!$A$21:$P$50,15,FALSE)) &amp; IF(ISERROR(VLOOKUP(A68,【入力用】個人登録!$A$59:$P$127,15,FALSE)),"",VLOOKUP(A68,【入力用】個人登録!$A$59:$P$127,15,FALSE))</f>
        <v/>
      </c>
      <c r="P68" s="528" t="str">
        <f>IF(ISERROR(VLOOKUP(A68,【入力用】個人登録!$A$21:$P$50,16,FALSE)),"",VLOOKUP(A68,【入力用】個人登録!$A$21:$P$50,16,FALSE)) &amp; IF(ISERROR(VLOOKUP(A68,【入力用】個人登録!$A$59:$P$127,16,FALSE)),"",VLOOKUP(A68,【入力用】個人登録!$A$59:$P$127,16,FALSE))</f>
        <v/>
      </c>
      <c r="R68" s="355">
        <f>IF(ISERROR(VLOOKUP(A68,【入力用】個人登録!$A$59:$R$127,18,FALSE)),"",VLOOKUP(A68,【入力用】個人登録!$A$59:$R$127,18,FALSE))</f>
        <v>0</v>
      </c>
    </row>
    <row r="69" spans="1:18" ht="15" customHeight="1">
      <c r="A69" s="428" t="str">
        <f>【入力用】個人登録!A69</f>
        <v>41</v>
      </c>
      <c r="B69" s="429" t="str">
        <f>IF(ISERROR(VLOOKUP(A69,【入力用】個人登録!$A$21:$P$50,2,FALSE)),"",VLOOKUP(A69,【入力用】個人登録!$A$21:$P$50,2,FALSE)) &amp; IF(ISERROR(VLOOKUP(A69,【入力用】個人登録!$A$59:$P$127,2,FALSE)),"",VLOOKUP(A69,【入力用】個人登録!$A$59:$P$127,2,FALSE))</f>
        <v/>
      </c>
      <c r="C69" s="712" t="str">
        <f>IF(ISERROR(VLOOKUP(A69,【入力用】個人登録!$A$21:$P$50,3,FALSE)),"",VLOOKUP(A69,【入力用】個人登録!$A$21:$P$50,3,FALSE)) &amp; IF(ISERROR(VLOOKUP(A69,【入力用】個人登録!$A$59:$P$127,3,FALSE)),"",VLOOKUP(A69,【入力用】個人登録!$A$59:$P$127,3,FALSE))</f>
        <v/>
      </c>
      <c r="D69" s="713"/>
      <c r="E69" s="430" t="str">
        <f>IF(ISERROR(VLOOKUP(A69,【入力用】個人登録!$A$21:$P$50,5,FALSE)),"",VLOOKUP(A69,【入力用】個人登録!$A$21:$P$50,5,FALSE)) &amp; IF(ISERROR(VLOOKUP(A69,【入力用】個人登録!$A$59:$P$127,5,FALSE)),"",VLOOKUP(A69,【入力用】個人登録!$A$59:$P$127,5,FALSE))</f>
        <v/>
      </c>
      <c r="F69" s="714" t="str">
        <f>IF(ISERROR(VLOOKUP(A69,【入力用】個人登録!$A$21:$P$50,6,FALSE)),"",VLOOKUP(A69,【入力用】個人登録!$A$21:$P$50,6,FALSE)) &amp; IF(ISERROR(VLOOKUP(A69,【入力用】個人登録!$A$59:$P$127,6,FALSE)),"",VLOOKUP(A69,【入力用】個人登録!$A$59:$P$127,6,FALSE))</f>
        <v/>
      </c>
      <c r="G69" s="713"/>
      <c r="H69" s="432" t="str">
        <f>IF(ISERROR(VLOOKUP(A69,【入力用】個人登録!$A$21:$P$50,8,FALSE)),"",VLOOKUP(A69,【入力用】個人登録!$A$21:$P$50,8,FALSE)) &amp; IF(ISERROR(VLOOKUP(A69,【入力用】個人登録!$A$59:$P$127,8,FALSE)),"",VLOOKUP(A69,【入力用】個人登録!$A$59:$P$127,8,FALSE))</f>
        <v/>
      </c>
      <c r="I69" s="431" t="str">
        <f>IF(ISERROR(VLOOKUP(A69,【入力用】個人登録!$A$21:$P$50,9,FALSE)),"",VLOOKUP(A69,【入力用】個人登録!$A$21:$P$50,9,FALSE)) &amp; IF(ISERROR(VLOOKUP(A69,【入力用】個人登録!$A$59:$P$127,9,FALSE)),"",VLOOKUP(A69,【入力用】個人登録!$A$59:$P$127,9,FALSE))</f>
        <v/>
      </c>
      <c r="J69" s="715" t="str">
        <f>IF(ISERROR(VLOOKUP(A69,【入力用】個人登録!$A$21:$P$50,10,FALSE)),"",VLOOKUP(A69,【入力用】個人登録!$A$21:$P$50,10,FALSE)) &amp; IF(ISERROR(VLOOKUP(A69,【入力用】個人登録!$A$59:$P$127,10,FALSE)),"",VLOOKUP(A69,【入力用】個人登録!$A$59:$P$127,10,FALSE))</f>
        <v/>
      </c>
      <c r="K69" s="720"/>
      <c r="L69" s="433" t="str">
        <f>TEXT(IF(ISERROR(VLOOKUP(A69,【入力用】個人登録!$A$21:$P$50,12,FALSE)),"",VLOOKUP(A69,【入力用】個人登録!$A$21:$P$50,12,FALSE)) &amp; IF(ISERROR(VLOOKUP(A69,【入力用】個人登録!$A$59:$P$127,12,FALSE)),"",VLOOKUP(A69,【入力用】個人登録!$A$59:$P$127,12,FALSE)),"ge.m.d")</f>
        <v/>
      </c>
      <c r="M69" s="434" t="str">
        <f>IF(ISERROR(VLOOKUP(A69,【入力用】個人登録!$A$21:$P$50,13,FALSE)),"",VLOOKUP(A69,【入力用】個人登録!$A$21:$P$50,13,FALSE)) &amp; IF(ISERROR(VLOOKUP(A69,【入力用】個人登録!$A$59:$P$127,13,FALSE)),"",VLOOKUP(A69,【入力用】個人登録!$A$59:$P$127,13,FALSE))</f>
        <v/>
      </c>
      <c r="N69" s="435" t="str">
        <f>IF(ISERROR(VLOOKUP(A69,【入力用】個人登録!$A$21:$P$50,14,FALSE)),"",VLOOKUP(A69,【入力用】個人登録!$A$21:$P$50,14,FALSE)) &amp; IF(ISERROR(VLOOKUP(A69,【入力用】個人登録!$A$59:$P$127,14,FALSE)),"",VLOOKUP(A69,【入力用】個人登録!$A$59:$P$127,14,FALSE))</f>
        <v/>
      </c>
      <c r="O69" s="436" t="str">
        <f>IF(ISERROR(VLOOKUP(A69,【入力用】個人登録!$A$21:$P$50,15,FALSE)),"",VLOOKUP(A69,【入力用】個人登録!$A$21:$P$50,15,FALSE)) &amp; IF(ISERROR(VLOOKUP(A69,【入力用】個人登録!$A$59:$P$127,15,FALSE)),"",VLOOKUP(A69,【入力用】個人登録!$A$59:$P$127,15,FALSE))</f>
        <v/>
      </c>
      <c r="P69" s="528" t="str">
        <f>IF(ISERROR(VLOOKUP(A69,【入力用】個人登録!$A$21:$P$50,16,FALSE)),"",VLOOKUP(A69,【入力用】個人登録!$A$21:$P$50,16,FALSE)) &amp; IF(ISERROR(VLOOKUP(A69,【入力用】個人登録!$A$59:$P$127,16,FALSE)),"",VLOOKUP(A69,【入力用】個人登録!$A$59:$P$127,16,FALSE))</f>
        <v/>
      </c>
      <c r="R69" s="355">
        <f>IF(ISERROR(VLOOKUP(A69,【入力用】個人登録!$A$59:$R$127,18,FALSE)),"",VLOOKUP(A69,【入力用】個人登録!$A$59:$R$127,18,FALSE))</f>
        <v>0</v>
      </c>
    </row>
    <row r="70" spans="1:18" ht="15" customHeight="1">
      <c r="A70" s="428" t="str">
        <f>【入力用】個人登録!A70</f>
        <v>42</v>
      </c>
      <c r="B70" s="429" t="str">
        <f>IF(ISERROR(VLOOKUP(A70,【入力用】個人登録!$A$21:$P$50,2,FALSE)),"",VLOOKUP(A70,【入力用】個人登録!$A$21:$P$50,2,FALSE)) &amp; IF(ISERROR(VLOOKUP(A70,【入力用】個人登録!$A$59:$P$127,2,FALSE)),"",VLOOKUP(A70,【入力用】個人登録!$A$59:$P$127,2,FALSE))</f>
        <v/>
      </c>
      <c r="C70" s="712" t="str">
        <f>IF(ISERROR(VLOOKUP(A70,【入力用】個人登録!$A$21:$P$50,3,FALSE)),"",VLOOKUP(A70,【入力用】個人登録!$A$21:$P$50,3,FALSE)) &amp; IF(ISERROR(VLOOKUP(A70,【入力用】個人登録!$A$59:$P$127,3,FALSE)),"",VLOOKUP(A70,【入力用】個人登録!$A$59:$P$127,3,FALSE))</f>
        <v/>
      </c>
      <c r="D70" s="713"/>
      <c r="E70" s="430" t="str">
        <f>IF(ISERROR(VLOOKUP(A70,【入力用】個人登録!$A$21:$P$50,5,FALSE)),"",VLOOKUP(A70,【入力用】個人登録!$A$21:$P$50,5,FALSE)) &amp; IF(ISERROR(VLOOKUP(A70,【入力用】個人登録!$A$59:$P$127,5,FALSE)),"",VLOOKUP(A70,【入力用】個人登録!$A$59:$P$127,5,FALSE))</f>
        <v/>
      </c>
      <c r="F70" s="714" t="str">
        <f>IF(ISERROR(VLOOKUP(A70,【入力用】個人登録!$A$21:$P$50,6,FALSE)),"",VLOOKUP(A70,【入力用】個人登録!$A$21:$P$50,6,FALSE)) &amp; IF(ISERROR(VLOOKUP(A70,【入力用】個人登録!$A$59:$P$127,6,FALSE)),"",VLOOKUP(A70,【入力用】個人登録!$A$59:$P$127,6,FALSE))</f>
        <v/>
      </c>
      <c r="G70" s="713"/>
      <c r="H70" s="432" t="str">
        <f>IF(ISERROR(VLOOKUP(A70,【入力用】個人登録!$A$21:$P$50,8,FALSE)),"",VLOOKUP(A70,【入力用】個人登録!$A$21:$P$50,8,FALSE)) &amp; IF(ISERROR(VLOOKUP(A70,【入力用】個人登録!$A$59:$P$127,8,FALSE)),"",VLOOKUP(A70,【入力用】個人登録!$A$59:$P$127,8,FALSE))</f>
        <v/>
      </c>
      <c r="I70" s="431" t="str">
        <f>IF(ISERROR(VLOOKUP(A70,【入力用】個人登録!$A$21:$P$50,9,FALSE)),"",VLOOKUP(A70,【入力用】個人登録!$A$21:$P$50,9,FALSE)) &amp; IF(ISERROR(VLOOKUP(A70,【入力用】個人登録!$A$59:$P$127,9,FALSE)),"",VLOOKUP(A70,【入力用】個人登録!$A$59:$P$127,9,FALSE))</f>
        <v/>
      </c>
      <c r="J70" s="715" t="str">
        <f>IF(ISERROR(VLOOKUP(A70,【入力用】個人登録!$A$21:$P$50,10,FALSE)),"",VLOOKUP(A70,【入力用】個人登録!$A$21:$P$50,10,FALSE)) &amp; IF(ISERROR(VLOOKUP(A70,【入力用】個人登録!$A$59:$P$127,10,FALSE)),"",VLOOKUP(A70,【入力用】個人登録!$A$59:$P$127,10,FALSE))</f>
        <v/>
      </c>
      <c r="K70" s="720"/>
      <c r="L70" s="433" t="str">
        <f>TEXT(IF(ISERROR(VLOOKUP(A70,【入力用】個人登録!$A$21:$P$50,12,FALSE)),"",VLOOKUP(A70,【入力用】個人登録!$A$21:$P$50,12,FALSE)) &amp; IF(ISERROR(VLOOKUP(A70,【入力用】個人登録!$A$59:$P$127,12,FALSE)),"",VLOOKUP(A70,【入力用】個人登録!$A$59:$P$127,12,FALSE)),"ge.m.d")</f>
        <v/>
      </c>
      <c r="M70" s="434" t="str">
        <f>IF(ISERROR(VLOOKUP(A70,【入力用】個人登録!$A$21:$P$50,13,FALSE)),"",VLOOKUP(A70,【入力用】個人登録!$A$21:$P$50,13,FALSE)) &amp; IF(ISERROR(VLOOKUP(A70,【入力用】個人登録!$A$59:$P$127,13,FALSE)),"",VLOOKUP(A70,【入力用】個人登録!$A$59:$P$127,13,FALSE))</f>
        <v/>
      </c>
      <c r="N70" s="435" t="str">
        <f>IF(ISERROR(VLOOKUP(A70,【入力用】個人登録!$A$21:$P$50,14,FALSE)),"",VLOOKUP(A70,【入力用】個人登録!$A$21:$P$50,14,FALSE)) &amp; IF(ISERROR(VLOOKUP(A70,【入力用】個人登録!$A$59:$P$127,14,FALSE)),"",VLOOKUP(A70,【入力用】個人登録!$A$59:$P$127,14,FALSE))</f>
        <v/>
      </c>
      <c r="O70" s="436" t="str">
        <f>IF(ISERROR(VLOOKUP(A70,【入力用】個人登録!$A$21:$P$50,15,FALSE)),"",VLOOKUP(A70,【入力用】個人登録!$A$21:$P$50,15,FALSE)) &amp; IF(ISERROR(VLOOKUP(A70,【入力用】個人登録!$A$59:$P$127,15,FALSE)),"",VLOOKUP(A70,【入力用】個人登録!$A$59:$P$127,15,FALSE))</f>
        <v/>
      </c>
      <c r="P70" s="528" t="str">
        <f>IF(ISERROR(VLOOKUP(A70,【入力用】個人登録!$A$21:$P$50,16,FALSE)),"",VLOOKUP(A70,【入力用】個人登録!$A$21:$P$50,16,FALSE)) &amp; IF(ISERROR(VLOOKUP(A70,【入力用】個人登録!$A$59:$P$127,16,FALSE)),"",VLOOKUP(A70,【入力用】個人登録!$A$59:$P$127,16,FALSE))</f>
        <v/>
      </c>
      <c r="R70" s="355">
        <f>IF(ISERROR(VLOOKUP(A70,【入力用】個人登録!$A$59:$R$127,18,FALSE)),"",VLOOKUP(A70,【入力用】個人登録!$A$59:$R$127,18,FALSE))</f>
        <v>0</v>
      </c>
    </row>
    <row r="71" spans="1:18" ht="15" customHeight="1">
      <c r="A71" s="428" t="str">
        <f>【入力用】個人登録!A71</f>
        <v>43</v>
      </c>
      <c r="B71" s="429" t="str">
        <f>IF(ISERROR(VLOOKUP(A71,【入力用】個人登録!$A$21:$P$50,2,FALSE)),"",VLOOKUP(A71,【入力用】個人登録!$A$21:$P$50,2,FALSE)) &amp; IF(ISERROR(VLOOKUP(A71,【入力用】個人登録!$A$59:$P$127,2,FALSE)),"",VLOOKUP(A71,【入力用】個人登録!$A$59:$P$127,2,FALSE))</f>
        <v/>
      </c>
      <c r="C71" s="712" t="str">
        <f>IF(ISERROR(VLOOKUP(A71,【入力用】個人登録!$A$21:$P$50,3,FALSE)),"",VLOOKUP(A71,【入力用】個人登録!$A$21:$P$50,3,FALSE)) &amp; IF(ISERROR(VLOOKUP(A71,【入力用】個人登録!$A$59:$P$127,3,FALSE)),"",VLOOKUP(A71,【入力用】個人登録!$A$59:$P$127,3,FALSE))</f>
        <v/>
      </c>
      <c r="D71" s="713"/>
      <c r="E71" s="430" t="str">
        <f>IF(ISERROR(VLOOKUP(A71,【入力用】個人登録!$A$21:$P$50,5,FALSE)),"",VLOOKUP(A71,【入力用】個人登録!$A$21:$P$50,5,FALSE)) &amp; IF(ISERROR(VLOOKUP(A71,【入力用】個人登録!$A$59:$P$127,5,FALSE)),"",VLOOKUP(A71,【入力用】個人登録!$A$59:$P$127,5,FALSE))</f>
        <v/>
      </c>
      <c r="F71" s="714" t="str">
        <f>IF(ISERROR(VLOOKUP(A71,【入力用】個人登録!$A$21:$P$50,6,FALSE)),"",VLOOKUP(A71,【入力用】個人登録!$A$21:$P$50,6,FALSE)) &amp; IF(ISERROR(VLOOKUP(A71,【入力用】個人登録!$A$59:$P$127,6,FALSE)),"",VLOOKUP(A71,【入力用】個人登録!$A$59:$P$127,6,FALSE))</f>
        <v/>
      </c>
      <c r="G71" s="713"/>
      <c r="H71" s="432" t="str">
        <f>IF(ISERROR(VLOOKUP(A71,【入力用】個人登録!$A$21:$P$50,8,FALSE)),"",VLOOKUP(A71,【入力用】個人登録!$A$21:$P$50,8,FALSE)) &amp; IF(ISERROR(VLOOKUP(A71,【入力用】個人登録!$A$59:$P$127,8,FALSE)),"",VLOOKUP(A71,【入力用】個人登録!$A$59:$P$127,8,FALSE))</f>
        <v/>
      </c>
      <c r="I71" s="431" t="str">
        <f>IF(ISERROR(VLOOKUP(A71,【入力用】個人登録!$A$21:$P$50,9,FALSE)),"",VLOOKUP(A71,【入力用】個人登録!$A$21:$P$50,9,FALSE)) &amp; IF(ISERROR(VLOOKUP(A71,【入力用】個人登録!$A$59:$P$127,9,FALSE)),"",VLOOKUP(A71,【入力用】個人登録!$A$59:$P$127,9,FALSE))</f>
        <v/>
      </c>
      <c r="J71" s="715" t="str">
        <f>IF(ISERROR(VLOOKUP(A71,【入力用】個人登録!$A$21:$P$50,10,FALSE)),"",VLOOKUP(A71,【入力用】個人登録!$A$21:$P$50,10,FALSE)) &amp; IF(ISERROR(VLOOKUP(A71,【入力用】個人登録!$A$59:$P$127,10,FALSE)),"",VLOOKUP(A71,【入力用】個人登録!$A$59:$P$127,10,FALSE))</f>
        <v/>
      </c>
      <c r="K71" s="720"/>
      <c r="L71" s="433" t="str">
        <f>TEXT(IF(ISERROR(VLOOKUP(A71,【入力用】個人登録!$A$21:$P$50,12,FALSE)),"",VLOOKUP(A71,【入力用】個人登録!$A$21:$P$50,12,FALSE)) &amp; IF(ISERROR(VLOOKUP(A71,【入力用】個人登録!$A$59:$P$127,12,FALSE)),"",VLOOKUP(A71,【入力用】個人登録!$A$59:$P$127,12,FALSE)),"ge.m.d")</f>
        <v/>
      </c>
      <c r="M71" s="434" t="str">
        <f>IF(ISERROR(VLOOKUP(A71,【入力用】個人登録!$A$21:$P$50,13,FALSE)),"",VLOOKUP(A71,【入力用】個人登録!$A$21:$P$50,13,FALSE)) &amp; IF(ISERROR(VLOOKUP(A71,【入力用】個人登録!$A$59:$P$127,13,FALSE)),"",VLOOKUP(A71,【入力用】個人登録!$A$59:$P$127,13,FALSE))</f>
        <v/>
      </c>
      <c r="N71" s="435" t="str">
        <f>IF(ISERROR(VLOOKUP(A71,【入力用】個人登録!$A$21:$P$50,14,FALSE)),"",VLOOKUP(A71,【入力用】個人登録!$A$21:$P$50,14,FALSE)) &amp; IF(ISERROR(VLOOKUP(A71,【入力用】個人登録!$A$59:$P$127,14,FALSE)),"",VLOOKUP(A71,【入力用】個人登録!$A$59:$P$127,14,FALSE))</f>
        <v/>
      </c>
      <c r="O71" s="436" t="str">
        <f>IF(ISERROR(VLOOKUP(A71,【入力用】個人登録!$A$21:$P$50,15,FALSE)),"",VLOOKUP(A71,【入力用】個人登録!$A$21:$P$50,15,FALSE)) &amp; IF(ISERROR(VLOOKUP(A71,【入力用】個人登録!$A$59:$P$127,15,FALSE)),"",VLOOKUP(A71,【入力用】個人登録!$A$59:$P$127,15,FALSE))</f>
        <v/>
      </c>
      <c r="P71" s="528" t="str">
        <f>IF(ISERROR(VLOOKUP(A71,【入力用】個人登録!$A$21:$P$50,16,FALSE)),"",VLOOKUP(A71,【入力用】個人登録!$A$21:$P$50,16,FALSE)) &amp; IF(ISERROR(VLOOKUP(A71,【入力用】個人登録!$A$59:$P$127,16,FALSE)),"",VLOOKUP(A71,【入力用】個人登録!$A$59:$P$127,16,FALSE))</f>
        <v/>
      </c>
      <c r="R71" s="355">
        <f>IF(ISERROR(VLOOKUP(A71,【入力用】個人登録!$A$59:$R$127,18,FALSE)),"",VLOOKUP(A71,【入力用】個人登録!$A$59:$R$127,18,FALSE))</f>
        <v>0</v>
      </c>
    </row>
    <row r="72" spans="1:18" ht="15" customHeight="1">
      <c r="A72" s="428" t="str">
        <f>【入力用】個人登録!A72</f>
        <v>44</v>
      </c>
      <c r="B72" s="429" t="str">
        <f>IF(ISERROR(VLOOKUP(A72,【入力用】個人登録!$A$21:$P$50,2,FALSE)),"",VLOOKUP(A72,【入力用】個人登録!$A$21:$P$50,2,FALSE)) &amp; IF(ISERROR(VLOOKUP(A72,【入力用】個人登録!$A$59:$P$127,2,FALSE)),"",VLOOKUP(A72,【入力用】個人登録!$A$59:$P$127,2,FALSE))</f>
        <v/>
      </c>
      <c r="C72" s="712" t="str">
        <f>IF(ISERROR(VLOOKUP(A72,【入力用】個人登録!$A$21:$P$50,3,FALSE)),"",VLOOKUP(A72,【入力用】個人登録!$A$21:$P$50,3,FALSE)) &amp; IF(ISERROR(VLOOKUP(A72,【入力用】個人登録!$A$59:$P$127,3,FALSE)),"",VLOOKUP(A72,【入力用】個人登録!$A$59:$P$127,3,FALSE))</f>
        <v/>
      </c>
      <c r="D72" s="713"/>
      <c r="E72" s="430" t="str">
        <f>IF(ISERROR(VLOOKUP(A72,【入力用】個人登録!$A$21:$P$50,5,FALSE)),"",VLOOKUP(A72,【入力用】個人登録!$A$21:$P$50,5,FALSE)) &amp; IF(ISERROR(VLOOKUP(A72,【入力用】個人登録!$A$59:$P$127,5,FALSE)),"",VLOOKUP(A72,【入力用】個人登録!$A$59:$P$127,5,FALSE))</f>
        <v/>
      </c>
      <c r="F72" s="714" t="str">
        <f>IF(ISERROR(VLOOKUP(A72,【入力用】個人登録!$A$21:$P$50,6,FALSE)),"",VLOOKUP(A72,【入力用】個人登録!$A$21:$P$50,6,FALSE)) &amp; IF(ISERROR(VLOOKUP(A72,【入力用】個人登録!$A$59:$P$127,6,FALSE)),"",VLOOKUP(A72,【入力用】個人登録!$A$59:$P$127,6,FALSE))</f>
        <v/>
      </c>
      <c r="G72" s="713"/>
      <c r="H72" s="432" t="str">
        <f>IF(ISERROR(VLOOKUP(A72,【入力用】個人登録!$A$21:$P$50,8,FALSE)),"",VLOOKUP(A72,【入力用】個人登録!$A$21:$P$50,8,FALSE)) &amp; IF(ISERROR(VLOOKUP(A72,【入力用】個人登録!$A$59:$P$127,8,FALSE)),"",VLOOKUP(A72,【入力用】個人登録!$A$59:$P$127,8,FALSE))</f>
        <v/>
      </c>
      <c r="I72" s="431" t="str">
        <f>IF(ISERROR(VLOOKUP(A72,【入力用】個人登録!$A$21:$P$50,9,FALSE)),"",VLOOKUP(A72,【入力用】個人登録!$A$21:$P$50,9,FALSE)) &amp; IF(ISERROR(VLOOKUP(A72,【入力用】個人登録!$A$59:$P$127,9,FALSE)),"",VLOOKUP(A72,【入力用】個人登録!$A$59:$P$127,9,FALSE))</f>
        <v/>
      </c>
      <c r="J72" s="715" t="str">
        <f>IF(ISERROR(VLOOKUP(A72,【入力用】個人登録!$A$21:$P$50,10,FALSE)),"",VLOOKUP(A72,【入力用】個人登録!$A$21:$P$50,10,FALSE)) &amp; IF(ISERROR(VLOOKUP(A72,【入力用】個人登録!$A$59:$P$127,10,FALSE)),"",VLOOKUP(A72,【入力用】個人登録!$A$59:$P$127,10,FALSE))</f>
        <v/>
      </c>
      <c r="K72" s="720"/>
      <c r="L72" s="433" t="str">
        <f>TEXT(IF(ISERROR(VLOOKUP(A72,【入力用】個人登録!$A$21:$P$50,12,FALSE)),"",VLOOKUP(A72,【入力用】個人登録!$A$21:$P$50,12,FALSE)) &amp; IF(ISERROR(VLOOKUP(A72,【入力用】個人登録!$A$59:$P$127,12,FALSE)),"",VLOOKUP(A72,【入力用】個人登録!$A$59:$P$127,12,FALSE)),"ge.m.d")</f>
        <v/>
      </c>
      <c r="M72" s="434" t="str">
        <f>IF(ISERROR(VLOOKUP(A72,【入力用】個人登録!$A$21:$P$50,13,FALSE)),"",VLOOKUP(A72,【入力用】個人登録!$A$21:$P$50,13,FALSE)) &amp; IF(ISERROR(VLOOKUP(A72,【入力用】個人登録!$A$59:$P$127,13,FALSE)),"",VLOOKUP(A72,【入力用】個人登録!$A$59:$P$127,13,FALSE))</f>
        <v/>
      </c>
      <c r="N72" s="435" t="str">
        <f>IF(ISERROR(VLOOKUP(A72,【入力用】個人登録!$A$21:$P$50,14,FALSE)),"",VLOOKUP(A72,【入力用】個人登録!$A$21:$P$50,14,FALSE)) &amp; IF(ISERROR(VLOOKUP(A72,【入力用】個人登録!$A$59:$P$127,14,FALSE)),"",VLOOKUP(A72,【入力用】個人登録!$A$59:$P$127,14,FALSE))</f>
        <v/>
      </c>
      <c r="O72" s="436" t="str">
        <f>IF(ISERROR(VLOOKUP(A72,【入力用】個人登録!$A$21:$P$50,15,FALSE)),"",VLOOKUP(A72,【入力用】個人登録!$A$21:$P$50,15,FALSE)) &amp; IF(ISERROR(VLOOKUP(A72,【入力用】個人登録!$A$59:$P$127,15,FALSE)),"",VLOOKUP(A72,【入力用】個人登録!$A$59:$P$127,15,FALSE))</f>
        <v/>
      </c>
      <c r="P72" s="528" t="str">
        <f>IF(ISERROR(VLOOKUP(A72,【入力用】個人登録!$A$21:$P$50,16,FALSE)),"",VLOOKUP(A72,【入力用】個人登録!$A$21:$P$50,16,FALSE)) &amp; IF(ISERROR(VLOOKUP(A72,【入力用】個人登録!$A$59:$P$127,16,FALSE)),"",VLOOKUP(A72,【入力用】個人登録!$A$59:$P$127,16,FALSE))</f>
        <v/>
      </c>
      <c r="R72" s="355">
        <f>IF(ISERROR(VLOOKUP(A72,【入力用】個人登録!$A$59:$R$127,18,FALSE)),"",VLOOKUP(A72,【入力用】個人登録!$A$59:$R$127,18,FALSE))</f>
        <v>0</v>
      </c>
    </row>
    <row r="73" spans="1:18" ht="15" customHeight="1">
      <c r="A73" s="428" t="str">
        <f>【入力用】個人登録!A73</f>
        <v>45</v>
      </c>
      <c r="B73" s="429" t="str">
        <f>IF(ISERROR(VLOOKUP(A73,【入力用】個人登録!$A$21:$P$50,2,FALSE)),"",VLOOKUP(A73,【入力用】個人登録!$A$21:$P$50,2,FALSE)) &amp; IF(ISERROR(VLOOKUP(A73,【入力用】個人登録!$A$59:$P$127,2,FALSE)),"",VLOOKUP(A73,【入力用】個人登録!$A$59:$P$127,2,FALSE))</f>
        <v/>
      </c>
      <c r="C73" s="712" t="str">
        <f>IF(ISERROR(VLOOKUP(A73,【入力用】個人登録!$A$21:$P$50,3,FALSE)),"",VLOOKUP(A73,【入力用】個人登録!$A$21:$P$50,3,FALSE)) &amp; IF(ISERROR(VLOOKUP(A73,【入力用】個人登録!$A$59:$P$127,3,FALSE)),"",VLOOKUP(A73,【入力用】個人登録!$A$59:$P$127,3,FALSE))</f>
        <v/>
      </c>
      <c r="D73" s="713"/>
      <c r="E73" s="430" t="str">
        <f>IF(ISERROR(VLOOKUP(A73,【入力用】個人登録!$A$21:$P$50,5,FALSE)),"",VLOOKUP(A73,【入力用】個人登録!$A$21:$P$50,5,FALSE)) &amp; IF(ISERROR(VLOOKUP(A73,【入力用】個人登録!$A$59:$P$127,5,FALSE)),"",VLOOKUP(A73,【入力用】個人登録!$A$59:$P$127,5,FALSE))</f>
        <v/>
      </c>
      <c r="F73" s="714" t="str">
        <f>IF(ISERROR(VLOOKUP(A73,【入力用】個人登録!$A$21:$P$50,6,FALSE)),"",VLOOKUP(A73,【入力用】個人登録!$A$21:$P$50,6,FALSE)) &amp; IF(ISERROR(VLOOKUP(A73,【入力用】個人登録!$A$59:$P$127,6,FALSE)),"",VLOOKUP(A73,【入力用】個人登録!$A$59:$P$127,6,FALSE))</f>
        <v/>
      </c>
      <c r="G73" s="713"/>
      <c r="H73" s="432" t="str">
        <f>IF(ISERROR(VLOOKUP(A73,【入力用】個人登録!$A$21:$P$50,8,FALSE)),"",VLOOKUP(A73,【入力用】個人登録!$A$21:$P$50,8,FALSE)) &amp; IF(ISERROR(VLOOKUP(A73,【入力用】個人登録!$A$59:$P$127,8,FALSE)),"",VLOOKUP(A73,【入力用】個人登録!$A$59:$P$127,8,FALSE))</f>
        <v/>
      </c>
      <c r="I73" s="431" t="str">
        <f>IF(ISERROR(VLOOKUP(A73,【入力用】個人登録!$A$21:$P$50,9,FALSE)),"",VLOOKUP(A73,【入力用】個人登録!$A$21:$P$50,9,FALSE)) &amp; IF(ISERROR(VLOOKUP(A73,【入力用】個人登録!$A$59:$P$127,9,FALSE)),"",VLOOKUP(A73,【入力用】個人登録!$A$59:$P$127,9,FALSE))</f>
        <v/>
      </c>
      <c r="J73" s="715" t="str">
        <f>IF(ISERROR(VLOOKUP(A73,【入力用】個人登録!$A$21:$P$50,10,FALSE)),"",VLOOKUP(A73,【入力用】個人登録!$A$21:$P$50,10,FALSE)) &amp; IF(ISERROR(VLOOKUP(A73,【入力用】個人登録!$A$59:$P$127,10,FALSE)),"",VLOOKUP(A73,【入力用】個人登録!$A$59:$P$127,10,FALSE))</f>
        <v/>
      </c>
      <c r="K73" s="720"/>
      <c r="L73" s="433" t="str">
        <f>TEXT(IF(ISERROR(VLOOKUP(A73,【入力用】個人登録!$A$21:$P$50,12,FALSE)),"",VLOOKUP(A73,【入力用】個人登録!$A$21:$P$50,12,FALSE)) &amp; IF(ISERROR(VLOOKUP(A73,【入力用】個人登録!$A$59:$P$127,12,FALSE)),"",VLOOKUP(A73,【入力用】個人登録!$A$59:$P$127,12,FALSE)),"ge.m.d")</f>
        <v/>
      </c>
      <c r="M73" s="434" t="str">
        <f>IF(ISERROR(VLOOKUP(A73,【入力用】個人登録!$A$21:$P$50,13,FALSE)),"",VLOOKUP(A73,【入力用】個人登録!$A$21:$P$50,13,FALSE)) &amp; IF(ISERROR(VLOOKUP(A73,【入力用】個人登録!$A$59:$P$127,13,FALSE)),"",VLOOKUP(A73,【入力用】個人登録!$A$59:$P$127,13,FALSE))</f>
        <v/>
      </c>
      <c r="N73" s="435" t="str">
        <f>IF(ISERROR(VLOOKUP(A73,【入力用】個人登録!$A$21:$P$50,14,FALSE)),"",VLOOKUP(A73,【入力用】個人登録!$A$21:$P$50,14,FALSE)) &amp; IF(ISERROR(VLOOKUP(A73,【入力用】個人登録!$A$59:$P$127,14,FALSE)),"",VLOOKUP(A73,【入力用】個人登録!$A$59:$P$127,14,FALSE))</f>
        <v/>
      </c>
      <c r="O73" s="436" t="str">
        <f>IF(ISERROR(VLOOKUP(A73,【入力用】個人登録!$A$21:$P$50,15,FALSE)),"",VLOOKUP(A73,【入力用】個人登録!$A$21:$P$50,15,FALSE)) &amp; IF(ISERROR(VLOOKUP(A73,【入力用】個人登録!$A$59:$P$127,15,FALSE)),"",VLOOKUP(A73,【入力用】個人登録!$A$59:$P$127,15,FALSE))</f>
        <v/>
      </c>
      <c r="P73" s="528" t="str">
        <f>IF(ISERROR(VLOOKUP(A73,【入力用】個人登録!$A$21:$P$50,16,FALSE)),"",VLOOKUP(A73,【入力用】個人登録!$A$21:$P$50,16,FALSE)) &amp; IF(ISERROR(VLOOKUP(A73,【入力用】個人登録!$A$59:$P$127,16,FALSE)),"",VLOOKUP(A73,【入力用】個人登録!$A$59:$P$127,16,FALSE))</f>
        <v/>
      </c>
      <c r="R73" s="355">
        <f>IF(ISERROR(VLOOKUP(A73,【入力用】個人登録!$A$59:$R$127,18,FALSE)),"",VLOOKUP(A73,【入力用】個人登録!$A$59:$R$127,18,FALSE))</f>
        <v>0</v>
      </c>
    </row>
    <row r="74" spans="1:18" ht="15" customHeight="1">
      <c r="A74" s="428" t="str">
        <f>【入力用】個人登録!A74</f>
        <v>46</v>
      </c>
      <c r="B74" s="429" t="str">
        <f>IF(ISERROR(VLOOKUP(A74,【入力用】個人登録!$A$21:$P$50,2,FALSE)),"",VLOOKUP(A74,【入力用】個人登録!$A$21:$P$50,2,FALSE)) &amp; IF(ISERROR(VLOOKUP(A74,【入力用】個人登録!$A$59:$P$127,2,FALSE)),"",VLOOKUP(A74,【入力用】個人登録!$A$59:$P$127,2,FALSE))</f>
        <v/>
      </c>
      <c r="C74" s="712" t="str">
        <f>IF(ISERROR(VLOOKUP(A74,【入力用】個人登録!$A$21:$P$50,3,FALSE)),"",VLOOKUP(A74,【入力用】個人登録!$A$21:$P$50,3,FALSE)) &amp; IF(ISERROR(VLOOKUP(A74,【入力用】個人登録!$A$59:$P$127,3,FALSE)),"",VLOOKUP(A74,【入力用】個人登録!$A$59:$P$127,3,FALSE))</f>
        <v/>
      </c>
      <c r="D74" s="713"/>
      <c r="E74" s="430" t="str">
        <f>IF(ISERROR(VLOOKUP(A74,【入力用】個人登録!$A$21:$P$50,5,FALSE)),"",VLOOKUP(A74,【入力用】個人登録!$A$21:$P$50,5,FALSE)) &amp; IF(ISERROR(VLOOKUP(A74,【入力用】個人登録!$A$59:$P$127,5,FALSE)),"",VLOOKUP(A74,【入力用】個人登録!$A$59:$P$127,5,FALSE))</f>
        <v/>
      </c>
      <c r="F74" s="714" t="str">
        <f>IF(ISERROR(VLOOKUP(A74,【入力用】個人登録!$A$21:$P$50,6,FALSE)),"",VLOOKUP(A74,【入力用】個人登録!$A$21:$P$50,6,FALSE)) &amp; IF(ISERROR(VLOOKUP(A74,【入力用】個人登録!$A$59:$P$127,6,FALSE)),"",VLOOKUP(A74,【入力用】個人登録!$A$59:$P$127,6,FALSE))</f>
        <v/>
      </c>
      <c r="G74" s="713"/>
      <c r="H74" s="432" t="str">
        <f>IF(ISERROR(VLOOKUP(A74,【入力用】個人登録!$A$21:$P$50,8,FALSE)),"",VLOOKUP(A74,【入力用】個人登録!$A$21:$P$50,8,FALSE)) &amp; IF(ISERROR(VLOOKUP(A74,【入力用】個人登録!$A$59:$P$127,8,FALSE)),"",VLOOKUP(A74,【入力用】個人登録!$A$59:$P$127,8,FALSE))</f>
        <v/>
      </c>
      <c r="I74" s="431" t="str">
        <f>IF(ISERROR(VLOOKUP(A74,【入力用】個人登録!$A$21:$P$50,9,FALSE)),"",VLOOKUP(A74,【入力用】個人登録!$A$21:$P$50,9,FALSE)) &amp; IF(ISERROR(VLOOKUP(A74,【入力用】個人登録!$A$59:$P$127,9,FALSE)),"",VLOOKUP(A74,【入力用】個人登録!$A$59:$P$127,9,FALSE))</f>
        <v/>
      </c>
      <c r="J74" s="715" t="str">
        <f>IF(ISERROR(VLOOKUP(A74,【入力用】個人登録!$A$21:$P$50,10,FALSE)),"",VLOOKUP(A74,【入力用】個人登録!$A$21:$P$50,10,FALSE)) &amp; IF(ISERROR(VLOOKUP(A74,【入力用】個人登録!$A$59:$P$127,10,FALSE)),"",VLOOKUP(A74,【入力用】個人登録!$A$59:$P$127,10,FALSE))</f>
        <v/>
      </c>
      <c r="K74" s="720"/>
      <c r="L74" s="433" t="str">
        <f>TEXT(IF(ISERROR(VLOOKUP(A74,【入力用】個人登録!$A$21:$P$50,12,FALSE)),"",VLOOKUP(A74,【入力用】個人登録!$A$21:$P$50,12,FALSE)) &amp; IF(ISERROR(VLOOKUP(A74,【入力用】個人登録!$A$59:$P$127,12,FALSE)),"",VLOOKUP(A74,【入力用】個人登録!$A$59:$P$127,12,FALSE)),"ge.m.d")</f>
        <v/>
      </c>
      <c r="M74" s="434" t="str">
        <f>IF(ISERROR(VLOOKUP(A74,【入力用】個人登録!$A$21:$P$50,13,FALSE)),"",VLOOKUP(A74,【入力用】個人登録!$A$21:$P$50,13,FALSE)) &amp; IF(ISERROR(VLOOKUP(A74,【入力用】個人登録!$A$59:$P$127,13,FALSE)),"",VLOOKUP(A74,【入力用】個人登録!$A$59:$P$127,13,FALSE))</f>
        <v/>
      </c>
      <c r="N74" s="435" t="str">
        <f>IF(ISERROR(VLOOKUP(A74,【入力用】個人登録!$A$21:$P$50,14,FALSE)),"",VLOOKUP(A74,【入力用】個人登録!$A$21:$P$50,14,FALSE)) &amp; IF(ISERROR(VLOOKUP(A74,【入力用】個人登録!$A$59:$P$127,14,FALSE)),"",VLOOKUP(A74,【入力用】個人登録!$A$59:$P$127,14,FALSE))</f>
        <v/>
      </c>
      <c r="O74" s="436" t="str">
        <f>IF(ISERROR(VLOOKUP(A74,【入力用】個人登録!$A$21:$P$50,15,FALSE)),"",VLOOKUP(A74,【入力用】個人登録!$A$21:$P$50,15,FALSE)) &amp; IF(ISERROR(VLOOKUP(A74,【入力用】個人登録!$A$59:$P$127,15,FALSE)),"",VLOOKUP(A74,【入力用】個人登録!$A$59:$P$127,15,FALSE))</f>
        <v/>
      </c>
      <c r="P74" s="528" t="str">
        <f>IF(ISERROR(VLOOKUP(A74,【入力用】個人登録!$A$21:$P$50,16,FALSE)),"",VLOOKUP(A74,【入力用】個人登録!$A$21:$P$50,16,FALSE)) &amp; IF(ISERROR(VLOOKUP(A74,【入力用】個人登録!$A$59:$P$127,16,FALSE)),"",VLOOKUP(A74,【入力用】個人登録!$A$59:$P$127,16,FALSE))</f>
        <v/>
      </c>
      <c r="R74" s="355">
        <f>IF(ISERROR(VLOOKUP(A74,【入力用】個人登録!$A$59:$R$127,18,FALSE)),"",VLOOKUP(A74,【入力用】個人登録!$A$59:$R$127,18,FALSE))</f>
        <v>0</v>
      </c>
    </row>
    <row r="75" spans="1:18" ht="15" customHeight="1">
      <c r="A75" s="428" t="str">
        <f>【入力用】個人登録!A75</f>
        <v>47</v>
      </c>
      <c r="B75" s="429" t="str">
        <f>IF(ISERROR(VLOOKUP(A75,【入力用】個人登録!$A$21:$P$50,2,FALSE)),"",VLOOKUP(A75,【入力用】個人登録!$A$21:$P$50,2,FALSE)) &amp; IF(ISERROR(VLOOKUP(A75,【入力用】個人登録!$A$59:$P$127,2,FALSE)),"",VLOOKUP(A75,【入力用】個人登録!$A$59:$P$127,2,FALSE))</f>
        <v/>
      </c>
      <c r="C75" s="712" t="str">
        <f>IF(ISERROR(VLOOKUP(A75,【入力用】個人登録!$A$21:$P$50,3,FALSE)),"",VLOOKUP(A75,【入力用】個人登録!$A$21:$P$50,3,FALSE)) &amp; IF(ISERROR(VLOOKUP(A75,【入力用】個人登録!$A$59:$P$127,3,FALSE)),"",VLOOKUP(A75,【入力用】個人登録!$A$59:$P$127,3,FALSE))</f>
        <v/>
      </c>
      <c r="D75" s="713"/>
      <c r="E75" s="430" t="str">
        <f>IF(ISERROR(VLOOKUP(A75,【入力用】個人登録!$A$21:$P$50,5,FALSE)),"",VLOOKUP(A75,【入力用】個人登録!$A$21:$P$50,5,FALSE)) &amp; IF(ISERROR(VLOOKUP(A75,【入力用】個人登録!$A$59:$P$127,5,FALSE)),"",VLOOKUP(A75,【入力用】個人登録!$A$59:$P$127,5,FALSE))</f>
        <v/>
      </c>
      <c r="F75" s="714" t="str">
        <f>IF(ISERROR(VLOOKUP(A75,【入力用】個人登録!$A$21:$P$50,6,FALSE)),"",VLOOKUP(A75,【入力用】個人登録!$A$21:$P$50,6,FALSE)) &amp; IF(ISERROR(VLOOKUP(A75,【入力用】個人登録!$A$59:$P$127,6,FALSE)),"",VLOOKUP(A75,【入力用】個人登録!$A$59:$P$127,6,FALSE))</f>
        <v/>
      </c>
      <c r="G75" s="713"/>
      <c r="H75" s="432" t="str">
        <f>IF(ISERROR(VLOOKUP(A75,【入力用】個人登録!$A$21:$P$50,8,FALSE)),"",VLOOKUP(A75,【入力用】個人登録!$A$21:$P$50,8,FALSE)) &amp; IF(ISERROR(VLOOKUP(A75,【入力用】個人登録!$A$59:$P$127,8,FALSE)),"",VLOOKUP(A75,【入力用】個人登録!$A$59:$P$127,8,FALSE))</f>
        <v/>
      </c>
      <c r="I75" s="431" t="str">
        <f>IF(ISERROR(VLOOKUP(A75,【入力用】個人登録!$A$21:$P$50,9,FALSE)),"",VLOOKUP(A75,【入力用】個人登録!$A$21:$P$50,9,FALSE)) &amp; IF(ISERROR(VLOOKUP(A75,【入力用】個人登録!$A$59:$P$127,9,FALSE)),"",VLOOKUP(A75,【入力用】個人登録!$A$59:$P$127,9,FALSE))</f>
        <v/>
      </c>
      <c r="J75" s="715" t="str">
        <f>IF(ISERROR(VLOOKUP(A75,【入力用】個人登録!$A$21:$P$50,10,FALSE)),"",VLOOKUP(A75,【入力用】個人登録!$A$21:$P$50,10,FALSE)) &amp; IF(ISERROR(VLOOKUP(A75,【入力用】個人登録!$A$59:$P$127,10,FALSE)),"",VLOOKUP(A75,【入力用】個人登録!$A$59:$P$127,10,FALSE))</f>
        <v/>
      </c>
      <c r="K75" s="720"/>
      <c r="L75" s="433" t="str">
        <f>TEXT(IF(ISERROR(VLOOKUP(A75,【入力用】個人登録!$A$21:$P$50,12,FALSE)),"",VLOOKUP(A75,【入力用】個人登録!$A$21:$P$50,12,FALSE)) &amp; IF(ISERROR(VLOOKUP(A75,【入力用】個人登録!$A$59:$P$127,12,FALSE)),"",VLOOKUP(A75,【入力用】個人登録!$A$59:$P$127,12,FALSE)),"ge.m.d")</f>
        <v/>
      </c>
      <c r="M75" s="434" t="str">
        <f>IF(ISERROR(VLOOKUP(A75,【入力用】個人登録!$A$21:$P$50,13,FALSE)),"",VLOOKUP(A75,【入力用】個人登録!$A$21:$P$50,13,FALSE)) &amp; IF(ISERROR(VLOOKUP(A75,【入力用】個人登録!$A$59:$P$127,13,FALSE)),"",VLOOKUP(A75,【入力用】個人登録!$A$59:$P$127,13,FALSE))</f>
        <v/>
      </c>
      <c r="N75" s="435" t="str">
        <f>IF(ISERROR(VLOOKUP(A75,【入力用】個人登録!$A$21:$P$50,14,FALSE)),"",VLOOKUP(A75,【入力用】個人登録!$A$21:$P$50,14,FALSE)) &amp; IF(ISERROR(VLOOKUP(A75,【入力用】個人登録!$A$59:$P$127,14,FALSE)),"",VLOOKUP(A75,【入力用】個人登録!$A$59:$P$127,14,FALSE))</f>
        <v/>
      </c>
      <c r="O75" s="436" t="str">
        <f>IF(ISERROR(VLOOKUP(A75,【入力用】個人登録!$A$21:$P$50,15,FALSE)),"",VLOOKUP(A75,【入力用】個人登録!$A$21:$P$50,15,FALSE)) &amp; IF(ISERROR(VLOOKUP(A75,【入力用】個人登録!$A$59:$P$127,15,FALSE)),"",VLOOKUP(A75,【入力用】個人登録!$A$59:$P$127,15,FALSE))</f>
        <v/>
      </c>
      <c r="P75" s="528" t="str">
        <f>IF(ISERROR(VLOOKUP(A75,【入力用】個人登録!$A$21:$P$50,16,FALSE)),"",VLOOKUP(A75,【入力用】個人登録!$A$21:$P$50,16,FALSE)) &amp; IF(ISERROR(VLOOKUP(A75,【入力用】個人登録!$A$59:$P$127,16,FALSE)),"",VLOOKUP(A75,【入力用】個人登録!$A$59:$P$127,16,FALSE))</f>
        <v/>
      </c>
      <c r="R75" s="355">
        <f>IF(ISERROR(VLOOKUP(A75,【入力用】個人登録!$A$59:$R$127,18,FALSE)),"",VLOOKUP(A75,【入力用】個人登録!$A$59:$R$127,18,FALSE))</f>
        <v>0</v>
      </c>
    </row>
    <row r="76" spans="1:18" ht="15" customHeight="1">
      <c r="A76" s="428" t="str">
        <f>【入力用】個人登録!A76</f>
        <v>48</v>
      </c>
      <c r="B76" s="429" t="str">
        <f>IF(ISERROR(VLOOKUP(A76,【入力用】個人登録!$A$21:$P$50,2,FALSE)),"",VLOOKUP(A76,【入力用】個人登録!$A$21:$P$50,2,FALSE)) &amp; IF(ISERROR(VLOOKUP(A76,【入力用】個人登録!$A$59:$P$127,2,FALSE)),"",VLOOKUP(A76,【入力用】個人登録!$A$59:$P$127,2,FALSE))</f>
        <v/>
      </c>
      <c r="C76" s="712" t="str">
        <f>IF(ISERROR(VLOOKUP(A76,【入力用】個人登録!$A$21:$P$50,3,FALSE)),"",VLOOKUP(A76,【入力用】個人登録!$A$21:$P$50,3,FALSE)) &amp; IF(ISERROR(VLOOKUP(A76,【入力用】個人登録!$A$59:$P$127,3,FALSE)),"",VLOOKUP(A76,【入力用】個人登録!$A$59:$P$127,3,FALSE))</f>
        <v/>
      </c>
      <c r="D76" s="713"/>
      <c r="E76" s="430" t="str">
        <f>IF(ISERROR(VLOOKUP(A76,【入力用】個人登録!$A$21:$P$50,5,FALSE)),"",VLOOKUP(A76,【入力用】個人登録!$A$21:$P$50,5,FALSE)) &amp; IF(ISERROR(VLOOKUP(A76,【入力用】個人登録!$A$59:$P$127,5,FALSE)),"",VLOOKUP(A76,【入力用】個人登録!$A$59:$P$127,5,FALSE))</f>
        <v/>
      </c>
      <c r="F76" s="714" t="str">
        <f>IF(ISERROR(VLOOKUP(A76,【入力用】個人登録!$A$21:$P$50,6,FALSE)),"",VLOOKUP(A76,【入力用】個人登録!$A$21:$P$50,6,FALSE)) &amp; IF(ISERROR(VLOOKUP(A76,【入力用】個人登録!$A$59:$P$127,6,FALSE)),"",VLOOKUP(A76,【入力用】個人登録!$A$59:$P$127,6,FALSE))</f>
        <v/>
      </c>
      <c r="G76" s="713"/>
      <c r="H76" s="432" t="str">
        <f>IF(ISERROR(VLOOKUP(A76,【入力用】個人登録!$A$21:$P$50,8,FALSE)),"",VLOOKUP(A76,【入力用】個人登録!$A$21:$P$50,8,FALSE)) &amp; IF(ISERROR(VLOOKUP(A76,【入力用】個人登録!$A$59:$P$127,8,FALSE)),"",VLOOKUP(A76,【入力用】個人登録!$A$59:$P$127,8,FALSE))</f>
        <v/>
      </c>
      <c r="I76" s="431" t="str">
        <f>IF(ISERROR(VLOOKUP(A76,【入力用】個人登録!$A$21:$P$50,9,FALSE)),"",VLOOKUP(A76,【入力用】個人登録!$A$21:$P$50,9,FALSE)) &amp; IF(ISERROR(VLOOKUP(A76,【入力用】個人登録!$A$59:$P$127,9,FALSE)),"",VLOOKUP(A76,【入力用】個人登録!$A$59:$P$127,9,FALSE))</f>
        <v/>
      </c>
      <c r="J76" s="715" t="str">
        <f>IF(ISERROR(VLOOKUP(A76,【入力用】個人登録!$A$21:$P$50,10,FALSE)),"",VLOOKUP(A76,【入力用】個人登録!$A$21:$P$50,10,FALSE)) &amp; IF(ISERROR(VLOOKUP(A76,【入力用】個人登録!$A$59:$P$127,10,FALSE)),"",VLOOKUP(A76,【入力用】個人登録!$A$59:$P$127,10,FALSE))</f>
        <v/>
      </c>
      <c r="K76" s="720"/>
      <c r="L76" s="433" t="str">
        <f>TEXT(IF(ISERROR(VLOOKUP(A76,【入力用】個人登録!$A$21:$P$50,12,FALSE)),"",VLOOKUP(A76,【入力用】個人登録!$A$21:$P$50,12,FALSE)) &amp; IF(ISERROR(VLOOKUP(A76,【入力用】個人登録!$A$59:$P$127,12,FALSE)),"",VLOOKUP(A76,【入力用】個人登録!$A$59:$P$127,12,FALSE)),"ge.m.d")</f>
        <v/>
      </c>
      <c r="M76" s="434" t="str">
        <f>IF(ISERROR(VLOOKUP(A76,【入力用】個人登録!$A$21:$P$50,13,FALSE)),"",VLOOKUP(A76,【入力用】個人登録!$A$21:$P$50,13,FALSE)) &amp; IF(ISERROR(VLOOKUP(A76,【入力用】個人登録!$A$59:$P$127,13,FALSE)),"",VLOOKUP(A76,【入力用】個人登録!$A$59:$P$127,13,FALSE))</f>
        <v/>
      </c>
      <c r="N76" s="435" t="str">
        <f>IF(ISERROR(VLOOKUP(A76,【入力用】個人登録!$A$21:$P$50,14,FALSE)),"",VLOOKUP(A76,【入力用】個人登録!$A$21:$P$50,14,FALSE)) &amp; IF(ISERROR(VLOOKUP(A76,【入力用】個人登録!$A$59:$P$127,14,FALSE)),"",VLOOKUP(A76,【入力用】個人登録!$A$59:$P$127,14,FALSE))</f>
        <v/>
      </c>
      <c r="O76" s="436" t="str">
        <f>IF(ISERROR(VLOOKUP(A76,【入力用】個人登録!$A$21:$P$50,15,FALSE)),"",VLOOKUP(A76,【入力用】個人登録!$A$21:$P$50,15,FALSE)) &amp; IF(ISERROR(VLOOKUP(A76,【入力用】個人登録!$A$59:$P$127,15,FALSE)),"",VLOOKUP(A76,【入力用】個人登録!$A$59:$P$127,15,FALSE))</f>
        <v/>
      </c>
      <c r="P76" s="528" t="str">
        <f>IF(ISERROR(VLOOKUP(A76,【入力用】個人登録!$A$21:$P$50,16,FALSE)),"",VLOOKUP(A76,【入力用】個人登録!$A$21:$P$50,16,FALSE)) &amp; IF(ISERROR(VLOOKUP(A76,【入力用】個人登録!$A$59:$P$127,16,FALSE)),"",VLOOKUP(A76,【入力用】個人登録!$A$59:$P$127,16,FALSE))</f>
        <v/>
      </c>
      <c r="R76" s="355">
        <f>IF(ISERROR(VLOOKUP(A76,【入力用】個人登録!$A$59:$R$127,18,FALSE)),"",VLOOKUP(A76,【入力用】個人登録!$A$59:$R$127,18,FALSE))</f>
        <v>0</v>
      </c>
    </row>
    <row r="77" spans="1:18" ht="15" customHeight="1">
      <c r="A77" s="428" t="str">
        <f>【入力用】個人登録!A77</f>
        <v>49</v>
      </c>
      <c r="B77" s="429" t="str">
        <f>IF(ISERROR(VLOOKUP(A77,【入力用】個人登録!$A$21:$P$50,2,FALSE)),"",VLOOKUP(A77,【入力用】個人登録!$A$21:$P$50,2,FALSE)) &amp; IF(ISERROR(VLOOKUP(A77,【入力用】個人登録!$A$59:$P$127,2,FALSE)),"",VLOOKUP(A77,【入力用】個人登録!$A$59:$P$127,2,FALSE))</f>
        <v/>
      </c>
      <c r="C77" s="712" t="str">
        <f>IF(ISERROR(VLOOKUP(A77,【入力用】個人登録!$A$21:$P$50,3,FALSE)),"",VLOOKUP(A77,【入力用】個人登録!$A$21:$P$50,3,FALSE)) &amp; IF(ISERROR(VLOOKUP(A77,【入力用】個人登録!$A$59:$P$127,3,FALSE)),"",VLOOKUP(A77,【入力用】個人登録!$A$59:$P$127,3,FALSE))</f>
        <v/>
      </c>
      <c r="D77" s="713"/>
      <c r="E77" s="430" t="str">
        <f>IF(ISERROR(VLOOKUP(A77,【入力用】個人登録!$A$21:$P$50,5,FALSE)),"",VLOOKUP(A77,【入力用】個人登録!$A$21:$P$50,5,FALSE)) &amp; IF(ISERROR(VLOOKUP(A77,【入力用】個人登録!$A$59:$P$127,5,FALSE)),"",VLOOKUP(A77,【入力用】個人登録!$A$59:$P$127,5,FALSE))</f>
        <v/>
      </c>
      <c r="F77" s="714" t="str">
        <f>IF(ISERROR(VLOOKUP(A77,【入力用】個人登録!$A$21:$P$50,6,FALSE)),"",VLOOKUP(A77,【入力用】個人登録!$A$21:$P$50,6,FALSE)) &amp; IF(ISERROR(VLOOKUP(A77,【入力用】個人登録!$A$59:$P$127,6,FALSE)),"",VLOOKUP(A77,【入力用】個人登録!$A$59:$P$127,6,FALSE))</f>
        <v/>
      </c>
      <c r="G77" s="713"/>
      <c r="H77" s="432" t="str">
        <f>IF(ISERROR(VLOOKUP(A77,【入力用】個人登録!$A$21:$P$50,8,FALSE)),"",VLOOKUP(A77,【入力用】個人登録!$A$21:$P$50,8,FALSE)) &amp; IF(ISERROR(VLOOKUP(A77,【入力用】個人登録!$A$59:$P$127,8,FALSE)),"",VLOOKUP(A77,【入力用】個人登録!$A$59:$P$127,8,FALSE))</f>
        <v/>
      </c>
      <c r="I77" s="431" t="str">
        <f>IF(ISERROR(VLOOKUP(A77,【入力用】個人登録!$A$21:$P$50,9,FALSE)),"",VLOOKUP(A77,【入力用】個人登録!$A$21:$P$50,9,FALSE)) &amp; IF(ISERROR(VLOOKUP(A77,【入力用】個人登録!$A$59:$P$127,9,FALSE)),"",VLOOKUP(A77,【入力用】個人登録!$A$59:$P$127,9,FALSE))</f>
        <v/>
      </c>
      <c r="J77" s="715" t="str">
        <f>IF(ISERROR(VLOOKUP(A77,【入力用】個人登録!$A$21:$P$50,10,FALSE)),"",VLOOKUP(A77,【入力用】個人登録!$A$21:$P$50,10,FALSE)) &amp; IF(ISERROR(VLOOKUP(A77,【入力用】個人登録!$A$59:$P$127,10,FALSE)),"",VLOOKUP(A77,【入力用】個人登録!$A$59:$P$127,10,FALSE))</f>
        <v/>
      </c>
      <c r="K77" s="720"/>
      <c r="L77" s="433" t="str">
        <f>TEXT(IF(ISERROR(VLOOKUP(A77,【入力用】個人登録!$A$21:$P$50,12,FALSE)),"",VLOOKUP(A77,【入力用】個人登録!$A$21:$P$50,12,FALSE)) &amp; IF(ISERROR(VLOOKUP(A77,【入力用】個人登録!$A$59:$P$127,12,FALSE)),"",VLOOKUP(A77,【入力用】個人登録!$A$59:$P$127,12,FALSE)),"ge.m.d")</f>
        <v/>
      </c>
      <c r="M77" s="434" t="str">
        <f>IF(ISERROR(VLOOKUP(A77,【入力用】個人登録!$A$21:$P$50,13,FALSE)),"",VLOOKUP(A77,【入力用】個人登録!$A$21:$P$50,13,FALSE)) &amp; IF(ISERROR(VLOOKUP(A77,【入力用】個人登録!$A$59:$P$127,13,FALSE)),"",VLOOKUP(A77,【入力用】個人登録!$A$59:$P$127,13,FALSE))</f>
        <v/>
      </c>
      <c r="N77" s="435" t="str">
        <f>IF(ISERROR(VLOOKUP(A77,【入力用】個人登録!$A$21:$P$50,14,FALSE)),"",VLOOKUP(A77,【入力用】個人登録!$A$21:$P$50,14,FALSE)) &amp; IF(ISERROR(VLOOKUP(A77,【入力用】個人登録!$A$59:$P$127,14,FALSE)),"",VLOOKUP(A77,【入力用】個人登録!$A$59:$P$127,14,FALSE))</f>
        <v/>
      </c>
      <c r="O77" s="436" t="str">
        <f>IF(ISERROR(VLOOKUP(A77,【入力用】個人登録!$A$21:$P$50,15,FALSE)),"",VLOOKUP(A77,【入力用】個人登録!$A$21:$P$50,15,FALSE)) &amp; IF(ISERROR(VLOOKUP(A77,【入力用】個人登録!$A$59:$P$127,15,FALSE)),"",VLOOKUP(A77,【入力用】個人登録!$A$59:$P$127,15,FALSE))</f>
        <v/>
      </c>
      <c r="P77" s="528" t="str">
        <f>IF(ISERROR(VLOOKUP(A77,【入力用】個人登録!$A$21:$P$50,16,FALSE)),"",VLOOKUP(A77,【入力用】個人登録!$A$21:$P$50,16,FALSE)) &amp; IF(ISERROR(VLOOKUP(A77,【入力用】個人登録!$A$59:$P$127,16,FALSE)),"",VLOOKUP(A77,【入力用】個人登録!$A$59:$P$127,16,FALSE))</f>
        <v/>
      </c>
      <c r="R77" s="355">
        <f>IF(ISERROR(VLOOKUP(A77,【入力用】個人登録!$A$59:$R$127,18,FALSE)),"",VLOOKUP(A77,【入力用】個人登録!$A$59:$R$127,18,FALSE))</f>
        <v>0</v>
      </c>
    </row>
    <row r="78" spans="1:18" ht="15" customHeight="1">
      <c r="A78" s="428" t="str">
        <f>【入力用】個人登録!A78</f>
        <v>50</v>
      </c>
      <c r="B78" s="429" t="str">
        <f>IF(ISERROR(VLOOKUP(A78,【入力用】個人登録!$A$21:$P$50,2,FALSE)),"",VLOOKUP(A78,【入力用】個人登録!$A$21:$P$50,2,FALSE)) &amp; IF(ISERROR(VLOOKUP(A78,【入力用】個人登録!$A$59:$P$127,2,FALSE)),"",VLOOKUP(A78,【入力用】個人登録!$A$59:$P$127,2,FALSE))</f>
        <v/>
      </c>
      <c r="C78" s="712" t="str">
        <f>IF(ISERROR(VLOOKUP(A78,【入力用】個人登録!$A$21:$P$50,3,FALSE)),"",VLOOKUP(A78,【入力用】個人登録!$A$21:$P$50,3,FALSE)) &amp; IF(ISERROR(VLOOKUP(A78,【入力用】個人登録!$A$59:$P$127,3,FALSE)),"",VLOOKUP(A78,【入力用】個人登録!$A$59:$P$127,3,FALSE))</f>
        <v/>
      </c>
      <c r="D78" s="713"/>
      <c r="E78" s="430" t="str">
        <f>IF(ISERROR(VLOOKUP(A78,【入力用】個人登録!$A$21:$P$50,5,FALSE)),"",VLOOKUP(A78,【入力用】個人登録!$A$21:$P$50,5,FALSE)) &amp; IF(ISERROR(VLOOKUP(A78,【入力用】個人登録!$A$59:$P$127,5,FALSE)),"",VLOOKUP(A78,【入力用】個人登録!$A$59:$P$127,5,FALSE))</f>
        <v/>
      </c>
      <c r="F78" s="714" t="str">
        <f>IF(ISERROR(VLOOKUP(A78,【入力用】個人登録!$A$21:$P$50,6,FALSE)),"",VLOOKUP(A78,【入力用】個人登録!$A$21:$P$50,6,FALSE)) &amp; IF(ISERROR(VLOOKUP(A78,【入力用】個人登録!$A$59:$P$127,6,FALSE)),"",VLOOKUP(A78,【入力用】個人登録!$A$59:$P$127,6,FALSE))</f>
        <v/>
      </c>
      <c r="G78" s="713"/>
      <c r="H78" s="432" t="str">
        <f>IF(ISERROR(VLOOKUP(A78,【入力用】個人登録!$A$21:$P$50,8,FALSE)),"",VLOOKUP(A78,【入力用】個人登録!$A$21:$P$50,8,FALSE)) &amp; IF(ISERROR(VLOOKUP(A78,【入力用】個人登録!$A$59:$P$127,8,FALSE)),"",VLOOKUP(A78,【入力用】個人登録!$A$59:$P$127,8,FALSE))</f>
        <v/>
      </c>
      <c r="I78" s="431" t="str">
        <f>IF(ISERROR(VLOOKUP(A78,【入力用】個人登録!$A$21:$P$50,9,FALSE)),"",VLOOKUP(A78,【入力用】個人登録!$A$21:$P$50,9,FALSE)) &amp; IF(ISERROR(VLOOKUP(A78,【入力用】個人登録!$A$59:$P$127,9,FALSE)),"",VLOOKUP(A78,【入力用】個人登録!$A$59:$P$127,9,FALSE))</f>
        <v/>
      </c>
      <c r="J78" s="715" t="str">
        <f>IF(ISERROR(VLOOKUP(A78,【入力用】個人登録!$A$21:$P$50,10,FALSE)),"",VLOOKUP(A78,【入力用】個人登録!$A$21:$P$50,10,FALSE)) &amp; IF(ISERROR(VLOOKUP(A78,【入力用】個人登録!$A$59:$P$127,10,FALSE)),"",VLOOKUP(A78,【入力用】個人登録!$A$59:$P$127,10,FALSE))</f>
        <v/>
      </c>
      <c r="K78" s="720"/>
      <c r="L78" s="433" t="str">
        <f>TEXT(IF(ISERROR(VLOOKUP(A78,【入力用】個人登録!$A$21:$P$50,12,FALSE)),"",VLOOKUP(A78,【入力用】個人登録!$A$21:$P$50,12,FALSE)) &amp; IF(ISERROR(VLOOKUP(A78,【入力用】個人登録!$A$59:$P$127,12,FALSE)),"",VLOOKUP(A78,【入力用】個人登録!$A$59:$P$127,12,FALSE)),"ge.m.d")</f>
        <v/>
      </c>
      <c r="M78" s="434" t="str">
        <f>IF(ISERROR(VLOOKUP(A78,【入力用】個人登録!$A$21:$P$50,13,FALSE)),"",VLOOKUP(A78,【入力用】個人登録!$A$21:$P$50,13,FALSE)) &amp; IF(ISERROR(VLOOKUP(A78,【入力用】個人登録!$A$59:$P$127,13,FALSE)),"",VLOOKUP(A78,【入力用】個人登録!$A$59:$P$127,13,FALSE))</f>
        <v/>
      </c>
      <c r="N78" s="435" t="str">
        <f>IF(ISERROR(VLOOKUP(A78,【入力用】個人登録!$A$21:$P$50,14,FALSE)),"",VLOOKUP(A78,【入力用】個人登録!$A$21:$P$50,14,FALSE)) &amp; IF(ISERROR(VLOOKUP(A78,【入力用】個人登録!$A$59:$P$127,14,FALSE)),"",VLOOKUP(A78,【入力用】個人登録!$A$59:$P$127,14,FALSE))</f>
        <v/>
      </c>
      <c r="O78" s="436" t="str">
        <f>IF(ISERROR(VLOOKUP(A78,【入力用】個人登録!$A$21:$P$50,15,FALSE)),"",VLOOKUP(A78,【入力用】個人登録!$A$21:$P$50,15,FALSE)) &amp; IF(ISERROR(VLOOKUP(A78,【入力用】個人登録!$A$59:$P$127,15,FALSE)),"",VLOOKUP(A78,【入力用】個人登録!$A$59:$P$127,15,FALSE))</f>
        <v/>
      </c>
      <c r="P78" s="528" t="str">
        <f>IF(ISERROR(VLOOKUP(A78,【入力用】個人登録!$A$21:$P$50,16,FALSE)),"",VLOOKUP(A78,【入力用】個人登録!$A$21:$P$50,16,FALSE)) &amp; IF(ISERROR(VLOOKUP(A78,【入力用】個人登録!$A$59:$P$127,16,FALSE)),"",VLOOKUP(A78,【入力用】個人登録!$A$59:$P$127,16,FALSE))</f>
        <v/>
      </c>
      <c r="R78" s="355">
        <f>IF(ISERROR(VLOOKUP(A78,【入力用】個人登録!$A$59:$R$127,18,FALSE)),"",VLOOKUP(A78,【入力用】個人登録!$A$59:$R$127,18,FALSE))</f>
        <v>0</v>
      </c>
    </row>
    <row r="79" spans="1:18" ht="15" customHeight="1">
      <c r="A79" s="428" t="str">
        <f>【入力用】個人登録!A79</f>
        <v>51</v>
      </c>
      <c r="B79" s="429" t="str">
        <f>IF(ISERROR(VLOOKUP(A79,【入力用】個人登録!$A$21:$P$50,2,FALSE)),"",VLOOKUP(A79,【入力用】個人登録!$A$21:$P$50,2,FALSE)) &amp; IF(ISERROR(VLOOKUP(A79,【入力用】個人登録!$A$59:$P$127,2,FALSE)),"",VLOOKUP(A79,【入力用】個人登録!$A$59:$P$127,2,FALSE))</f>
        <v/>
      </c>
      <c r="C79" s="712" t="str">
        <f>IF(ISERROR(VLOOKUP(A79,【入力用】個人登録!$A$21:$P$50,3,FALSE)),"",VLOOKUP(A79,【入力用】個人登録!$A$21:$P$50,3,FALSE)) &amp; IF(ISERROR(VLOOKUP(A79,【入力用】個人登録!$A$59:$P$127,3,FALSE)),"",VLOOKUP(A79,【入力用】個人登録!$A$59:$P$127,3,FALSE))</f>
        <v/>
      </c>
      <c r="D79" s="713"/>
      <c r="E79" s="430" t="str">
        <f>IF(ISERROR(VLOOKUP(A79,【入力用】個人登録!$A$21:$P$50,5,FALSE)),"",VLOOKUP(A79,【入力用】個人登録!$A$21:$P$50,5,FALSE)) &amp; IF(ISERROR(VLOOKUP(A79,【入力用】個人登録!$A$59:$P$127,5,FALSE)),"",VLOOKUP(A79,【入力用】個人登録!$A$59:$P$127,5,FALSE))</f>
        <v/>
      </c>
      <c r="F79" s="714" t="str">
        <f>IF(ISERROR(VLOOKUP(A79,【入力用】個人登録!$A$21:$P$50,6,FALSE)),"",VLOOKUP(A79,【入力用】個人登録!$A$21:$P$50,6,FALSE)) &amp; IF(ISERROR(VLOOKUP(A79,【入力用】個人登録!$A$59:$P$127,6,FALSE)),"",VLOOKUP(A79,【入力用】個人登録!$A$59:$P$127,6,FALSE))</f>
        <v/>
      </c>
      <c r="G79" s="713"/>
      <c r="H79" s="432" t="str">
        <f>IF(ISERROR(VLOOKUP(A79,【入力用】個人登録!$A$21:$P$50,8,FALSE)),"",VLOOKUP(A79,【入力用】個人登録!$A$21:$P$50,8,FALSE)) &amp; IF(ISERROR(VLOOKUP(A79,【入力用】個人登録!$A$59:$P$127,8,FALSE)),"",VLOOKUP(A79,【入力用】個人登録!$A$59:$P$127,8,FALSE))</f>
        <v/>
      </c>
      <c r="I79" s="431" t="str">
        <f>IF(ISERROR(VLOOKUP(A79,【入力用】個人登録!$A$21:$P$50,9,FALSE)),"",VLOOKUP(A79,【入力用】個人登録!$A$21:$P$50,9,FALSE)) &amp; IF(ISERROR(VLOOKUP(A79,【入力用】個人登録!$A$59:$P$127,9,FALSE)),"",VLOOKUP(A79,【入力用】個人登録!$A$59:$P$127,9,FALSE))</f>
        <v/>
      </c>
      <c r="J79" s="715" t="str">
        <f>IF(ISERROR(VLOOKUP(A79,【入力用】個人登録!$A$21:$P$50,10,FALSE)),"",VLOOKUP(A79,【入力用】個人登録!$A$21:$P$50,10,FALSE)) &amp; IF(ISERROR(VLOOKUP(A79,【入力用】個人登録!$A$59:$P$127,10,FALSE)),"",VLOOKUP(A79,【入力用】個人登録!$A$59:$P$127,10,FALSE))</f>
        <v/>
      </c>
      <c r="K79" s="720"/>
      <c r="L79" s="433" t="str">
        <f>TEXT(IF(ISERROR(VLOOKUP(A79,【入力用】個人登録!$A$21:$P$50,12,FALSE)),"",VLOOKUP(A79,【入力用】個人登録!$A$21:$P$50,12,FALSE)) &amp; IF(ISERROR(VLOOKUP(A79,【入力用】個人登録!$A$59:$P$127,12,FALSE)),"",VLOOKUP(A79,【入力用】個人登録!$A$59:$P$127,12,FALSE)),"ge.m.d")</f>
        <v/>
      </c>
      <c r="M79" s="434" t="str">
        <f>IF(ISERROR(VLOOKUP(A79,【入力用】個人登録!$A$21:$P$50,13,FALSE)),"",VLOOKUP(A79,【入力用】個人登録!$A$21:$P$50,13,FALSE)) &amp; IF(ISERROR(VLOOKUP(A79,【入力用】個人登録!$A$59:$P$127,13,FALSE)),"",VLOOKUP(A79,【入力用】個人登録!$A$59:$P$127,13,FALSE))</f>
        <v/>
      </c>
      <c r="N79" s="435" t="str">
        <f>IF(ISERROR(VLOOKUP(A79,【入力用】個人登録!$A$21:$P$50,14,FALSE)),"",VLOOKUP(A79,【入力用】個人登録!$A$21:$P$50,14,FALSE)) &amp; IF(ISERROR(VLOOKUP(A79,【入力用】個人登録!$A$59:$P$127,14,FALSE)),"",VLOOKUP(A79,【入力用】個人登録!$A$59:$P$127,14,FALSE))</f>
        <v/>
      </c>
      <c r="O79" s="436" t="str">
        <f>IF(ISERROR(VLOOKUP(A79,【入力用】個人登録!$A$21:$P$50,15,FALSE)),"",VLOOKUP(A79,【入力用】個人登録!$A$21:$P$50,15,FALSE)) &amp; IF(ISERROR(VLOOKUP(A79,【入力用】個人登録!$A$59:$P$127,15,FALSE)),"",VLOOKUP(A79,【入力用】個人登録!$A$59:$P$127,15,FALSE))</f>
        <v/>
      </c>
      <c r="P79" s="528" t="str">
        <f>IF(ISERROR(VLOOKUP(A79,【入力用】個人登録!$A$21:$P$50,16,FALSE)),"",VLOOKUP(A79,【入力用】個人登録!$A$21:$P$50,16,FALSE)) &amp; IF(ISERROR(VLOOKUP(A79,【入力用】個人登録!$A$59:$P$127,16,FALSE)),"",VLOOKUP(A79,【入力用】個人登録!$A$59:$P$127,16,FALSE))</f>
        <v/>
      </c>
      <c r="R79" s="355">
        <f>IF(ISERROR(VLOOKUP(A79,【入力用】個人登録!$A$59:$R$127,18,FALSE)),"",VLOOKUP(A79,【入力用】個人登録!$A$59:$R$127,18,FALSE))</f>
        <v>0</v>
      </c>
    </row>
    <row r="80" spans="1:18" ht="15" customHeight="1">
      <c r="A80" s="428" t="str">
        <f>【入力用】個人登録!A80</f>
        <v>52</v>
      </c>
      <c r="B80" s="429" t="str">
        <f>IF(ISERROR(VLOOKUP(A80,【入力用】個人登録!$A$21:$P$50,2,FALSE)),"",VLOOKUP(A80,【入力用】個人登録!$A$21:$P$50,2,FALSE)) &amp; IF(ISERROR(VLOOKUP(A80,【入力用】個人登録!$A$59:$P$127,2,FALSE)),"",VLOOKUP(A80,【入力用】個人登録!$A$59:$P$127,2,FALSE))</f>
        <v/>
      </c>
      <c r="C80" s="712" t="str">
        <f>IF(ISERROR(VLOOKUP(A80,【入力用】個人登録!$A$21:$P$50,3,FALSE)),"",VLOOKUP(A80,【入力用】個人登録!$A$21:$P$50,3,FALSE)) &amp; IF(ISERROR(VLOOKUP(A80,【入力用】個人登録!$A$59:$P$127,3,FALSE)),"",VLOOKUP(A80,【入力用】個人登録!$A$59:$P$127,3,FALSE))</f>
        <v/>
      </c>
      <c r="D80" s="713"/>
      <c r="E80" s="430" t="str">
        <f>IF(ISERROR(VLOOKUP(A80,【入力用】個人登録!$A$21:$P$50,5,FALSE)),"",VLOOKUP(A80,【入力用】個人登録!$A$21:$P$50,5,FALSE)) &amp; IF(ISERROR(VLOOKUP(A80,【入力用】個人登録!$A$59:$P$127,5,FALSE)),"",VLOOKUP(A80,【入力用】個人登録!$A$59:$P$127,5,FALSE))</f>
        <v/>
      </c>
      <c r="F80" s="714" t="str">
        <f>IF(ISERROR(VLOOKUP(A80,【入力用】個人登録!$A$21:$P$50,6,FALSE)),"",VLOOKUP(A80,【入力用】個人登録!$A$21:$P$50,6,FALSE)) &amp; IF(ISERROR(VLOOKUP(A80,【入力用】個人登録!$A$59:$P$127,6,FALSE)),"",VLOOKUP(A80,【入力用】個人登録!$A$59:$P$127,6,FALSE))</f>
        <v/>
      </c>
      <c r="G80" s="713"/>
      <c r="H80" s="432" t="str">
        <f>IF(ISERROR(VLOOKUP(A80,【入力用】個人登録!$A$21:$P$50,8,FALSE)),"",VLOOKUP(A80,【入力用】個人登録!$A$21:$P$50,8,FALSE)) &amp; IF(ISERROR(VLOOKUP(A80,【入力用】個人登録!$A$59:$P$127,8,FALSE)),"",VLOOKUP(A80,【入力用】個人登録!$A$59:$P$127,8,FALSE))</f>
        <v/>
      </c>
      <c r="I80" s="431" t="str">
        <f>IF(ISERROR(VLOOKUP(A80,【入力用】個人登録!$A$21:$P$50,9,FALSE)),"",VLOOKUP(A80,【入力用】個人登録!$A$21:$P$50,9,FALSE)) &amp; IF(ISERROR(VLOOKUP(A80,【入力用】個人登録!$A$59:$P$127,9,FALSE)),"",VLOOKUP(A80,【入力用】個人登録!$A$59:$P$127,9,FALSE))</f>
        <v/>
      </c>
      <c r="J80" s="715" t="str">
        <f>IF(ISERROR(VLOOKUP(A80,【入力用】個人登録!$A$21:$P$50,10,FALSE)),"",VLOOKUP(A80,【入力用】個人登録!$A$21:$P$50,10,FALSE)) &amp; IF(ISERROR(VLOOKUP(A80,【入力用】個人登録!$A$59:$P$127,10,FALSE)),"",VLOOKUP(A80,【入力用】個人登録!$A$59:$P$127,10,FALSE))</f>
        <v/>
      </c>
      <c r="K80" s="720"/>
      <c r="L80" s="433" t="str">
        <f>TEXT(IF(ISERROR(VLOOKUP(A80,【入力用】個人登録!$A$21:$P$50,12,FALSE)),"",VLOOKUP(A80,【入力用】個人登録!$A$21:$P$50,12,FALSE)) &amp; IF(ISERROR(VLOOKUP(A80,【入力用】個人登録!$A$59:$P$127,12,FALSE)),"",VLOOKUP(A80,【入力用】個人登録!$A$59:$P$127,12,FALSE)),"ge.m.d")</f>
        <v/>
      </c>
      <c r="M80" s="434" t="str">
        <f>IF(ISERROR(VLOOKUP(A80,【入力用】個人登録!$A$21:$P$50,13,FALSE)),"",VLOOKUP(A80,【入力用】個人登録!$A$21:$P$50,13,FALSE)) &amp; IF(ISERROR(VLOOKUP(A80,【入力用】個人登録!$A$59:$P$127,13,FALSE)),"",VLOOKUP(A80,【入力用】個人登録!$A$59:$P$127,13,FALSE))</f>
        <v/>
      </c>
      <c r="N80" s="435" t="str">
        <f>IF(ISERROR(VLOOKUP(A80,【入力用】個人登録!$A$21:$P$50,14,FALSE)),"",VLOOKUP(A80,【入力用】個人登録!$A$21:$P$50,14,FALSE)) &amp; IF(ISERROR(VLOOKUP(A80,【入力用】個人登録!$A$59:$P$127,14,FALSE)),"",VLOOKUP(A80,【入力用】個人登録!$A$59:$P$127,14,FALSE))</f>
        <v/>
      </c>
      <c r="O80" s="436" t="str">
        <f>IF(ISERROR(VLOOKUP(A80,【入力用】個人登録!$A$21:$P$50,15,FALSE)),"",VLOOKUP(A80,【入力用】個人登録!$A$21:$P$50,15,FALSE)) &amp; IF(ISERROR(VLOOKUP(A80,【入力用】個人登録!$A$59:$P$127,15,FALSE)),"",VLOOKUP(A80,【入力用】個人登録!$A$59:$P$127,15,FALSE))</f>
        <v/>
      </c>
      <c r="P80" s="528" t="str">
        <f>IF(ISERROR(VLOOKUP(A80,【入力用】個人登録!$A$21:$P$50,16,FALSE)),"",VLOOKUP(A80,【入力用】個人登録!$A$21:$P$50,16,FALSE)) &amp; IF(ISERROR(VLOOKUP(A80,【入力用】個人登録!$A$59:$P$127,16,FALSE)),"",VLOOKUP(A80,【入力用】個人登録!$A$59:$P$127,16,FALSE))</f>
        <v/>
      </c>
      <c r="R80" s="355">
        <f>IF(ISERROR(VLOOKUP(A80,【入力用】個人登録!$A$59:$R$127,18,FALSE)),"",VLOOKUP(A80,【入力用】個人登録!$A$59:$R$127,18,FALSE))</f>
        <v>0</v>
      </c>
    </row>
    <row r="81" spans="1:18" ht="15" customHeight="1">
      <c r="A81" s="428" t="str">
        <f>【入力用】個人登録!A81</f>
        <v>53</v>
      </c>
      <c r="B81" s="429" t="str">
        <f>IF(ISERROR(VLOOKUP(A81,【入力用】個人登録!$A$21:$P$50,2,FALSE)),"",VLOOKUP(A81,【入力用】個人登録!$A$21:$P$50,2,FALSE)) &amp; IF(ISERROR(VLOOKUP(A81,【入力用】個人登録!$A$59:$P$127,2,FALSE)),"",VLOOKUP(A81,【入力用】個人登録!$A$59:$P$127,2,FALSE))</f>
        <v/>
      </c>
      <c r="C81" s="712" t="str">
        <f>IF(ISERROR(VLOOKUP(A81,【入力用】個人登録!$A$21:$P$50,3,FALSE)),"",VLOOKUP(A81,【入力用】個人登録!$A$21:$P$50,3,FALSE)) &amp; IF(ISERROR(VLOOKUP(A81,【入力用】個人登録!$A$59:$P$127,3,FALSE)),"",VLOOKUP(A81,【入力用】個人登録!$A$59:$P$127,3,FALSE))</f>
        <v/>
      </c>
      <c r="D81" s="713"/>
      <c r="E81" s="430" t="str">
        <f>IF(ISERROR(VLOOKUP(A81,【入力用】個人登録!$A$21:$P$50,5,FALSE)),"",VLOOKUP(A81,【入力用】個人登録!$A$21:$P$50,5,FALSE)) &amp; IF(ISERROR(VLOOKUP(A81,【入力用】個人登録!$A$59:$P$127,5,FALSE)),"",VLOOKUP(A81,【入力用】個人登録!$A$59:$P$127,5,FALSE))</f>
        <v/>
      </c>
      <c r="F81" s="714" t="str">
        <f>IF(ISERROR(VLOOKUP(A81,【入力用】個人登録!$A$21:$P$50,6,FALSE)),"",VLOOKUP(A81,【入力用】個人登録!$A$21:$P$50,6,FALSE)) &amp; IF(ISERROR(VLOOKUP(A81,【入力用】個人登録!$A$59:$P$127,6,FALSE)),"",VLOOKUP(A81,【入力用】個人登録!$A$59:$P$127,6,FALSE))</f>
        <v/>
      </c>
      <c r="G81" s="713"/>
      <c r="H81" s="432" t="str">
        <f>IF(ISERROR(VLOOKUP(A81,【入力用】個人登録!$A$21:$P$50,8,FALSE)),"",VLOOKUP(A81,【入力用】個人登録!$A$21:$P$50,8,FALSE)) &amp; IF(ISERROR(VLOOKUP(A81,【入力用】個人登録!$A$59:$P$127,8,FALSE)),"",VLOOKUP(A81,【入力用】個人登録!$A$59:$P$127,8,FALSE))</f>
        <v/>
      </c>
      <c r="I81" s="431" t="str">
        <f>IF(ISERROR(VLOOKUP(A81,【入力用】個人登録!$A$21:$P$50,9,FALSE)),"",VLOOKUP(A81,【入力用】個人登録!$A$21:$P$50,9,FALSE)) &amp; IF(ISERROR(VLOOKUP(A81,【入力用】個人登録!$A$59:$P$127,9,FALSE)),"",VLOOKUP(A81,【入力用】個人登録!$A$59:$P$127,9,FALSE))</f>
        <v/>
      </c>
      <c r="J81" s="715" t="str">
        <f>IF(ISERROR(VLOOKUP(A81,【入力用】個人登録!$A$21:$P$50,10,FALSE)),"",VLOOKUP(A81,【入力用】個人登録!$A$21:$P$50,10,FALSE)) &amp; IF(ISERROR(VLOOKUP(A81,【入力用】個人登録!$A$59:$P$127,10,FALSE)),"",VLOOKUP(A81,【入力用】個人登録!$A$59:$P$127,10,FALSE))</f>
        <v/>
      </c>
      <c r="K81" s="720"/>
      <c r="L81" s="433" t="str">
        <f>TEXT(IF(ISERROR(VLOOKUP(A81,【入力用】個人登録!$A$21:$P$50,12,FALSE)),"",VLOOKUP(A81,【入力用】個人登録!$A$21:$P$50,12,FALSE)) &amp; IF(ISERROR(VLOOKUP(A81,【入力用】個人登録!$A$59:$P$127,12,FALSE)),"",VLOOKUP(A81,【入力用】個人登録!$A$59:$P$127,12,FALSE)),"ge.m.d")</f>
        <v/>
      </c>
      <c r="M81" s="434" t="str">
        <f>IF(ISERROR(VLOOKUP(A81,【入力用】個人登録!$A$21:$P$50,13,FALSE)),"",VLOOKUP(A81,【入力用】個人登録!$A$21:$P$50,13,FALSE)) &amp; IF(ISERROR(VLOOKUP(A81,【入力用】個人登録!$A$59:$P$127,13,FALSE)),"",VLOOKUP(A81,【入力用】個人登録!$A$59:$P$127,13,FALSE))</f>
        <v/>
      </c>
      <c r="N81" s="435" t="str">
        <f>IF(ISERROR(VLOOKUP(A81,【入力用】個人登録!$A$21:$P$50,14,FALSE)),"",VLOOKUP(A81,【入力用】個人登録!$A$21:$P$50,14,FALSE)) &amp; IF(ISERROR(VLOOKUP(A81,【入力用】個人登録!$A$59:$P$127,14,FALSE)),"",VLOOKUP(A81,【入力用】個人登録!$A$59:$P$127,14,FALSE))</f>
        <v/>
      </c>
      <c r="O81" s="436" t="str">
        <f>IF(ISERROR(VLOOKUP(A81,【入力用】個人登録!$A$21:$P$50,15,FALSE)),"",VLOOKUP(A81,【入力用】個人登録!$A$21:$P$50,15,FALSE)) &amp; IF(ISERROR(VLOOKUP(A81,【入力用】個人登録!$A$59:$P$127,15,FALSE)),"",VLOOKUP(A81,【入力用】個人登録!$A$59:$P$127,15,FALSE))</f>
        <v/>
      </c>
      <c r="P81" s="528" t="str">
        <f>IF(ISERROR(VLOOKUP(A81,【入力用】個人登録!$A$21:$P$50,16,FALSE)),"",VLOOKUP(A81,【入力用】個人登録!$A$21:$P$50,16,FALSE)) &amp; IF(ISERROR(VLOOKUP(A81,【入力用】個人登録!$A$59:$P$127,16,FALSE)),"",VLOOKUP(A81,【入力用】個人登録!$A$59:$P$127,16,FALSE))</f>
        <v/>
      </c>
      <c r="R81" s="355">
        <f>IF(ISERROR(VLOOKUP(A81,【入力用】個人登録!$A$59:$R$127,18,FALSE)),"",VLOOKUP(A81,【入力用】個人登録!$A$59:$R$127,18,FALSE))</f>
        <v>0</v>
      </c>
    </row>
    <row r="82" spans="1:18" ht="15" customHeight="1">
      <c r="A82" s="428" t="str">
        <f>【入力用】個人登録!A82</f>
        <v>54</v>
      </c>
      <c r="B82" s="429" t="str">
        <f>IF(ISERROR(VLOOKUP(A82,【入力用】個人登録!$A$21:$P$50,2,FALSE)),"",VLOOKUP(A82,【入力用】個人登録!$A$21:$P$50,2,FALSE)) &amp; IF(ISERROR(VLOOKUP(A82,【入力用】個人登録!$A$59:$P$127,2,FALSE)),"",VLOOKUP(A82,【入力用】個人登録!$A$59:$P$127,2,FALSE))</f>
        <v/>
      </c>
      <c r="C82" s="712" t="str">
        <f>IF(ISERROR(VLOOKUP(A82,【入力用】個人登録!$A$21:$P$50,3,FALSE)),"",VLOOKUP(A82,【入力用】個人登録!$A$21:$P$50,3,FALSE)) &amp; IF(ISERROR(VLOOKUP(A82,【入力用】個人登録!$A$59:$P$127,3,FALSE)),"",VLOOKUP(A82,【入力用】個人登録!$A$59:$P$127,3,FALSE))</f>
        <v/>
      </c>
      <c r="D82" s="713"/>
      <c r="E82" s="430" t="str">
        <f>IF(ISERROR(VLOOKUP(A82,【入力用】個人登録!$A$21:$P$50,5,FALSE)),"",VLOOKUP(A82,【入力用】個人登録!$A$21:$P$50,5,FALSE)) &amp; IF(ISERROR(VLOOKUP(A82,【入力用】個人登録!$A$59:$P$127,5,FALSE)),"",VLOOKUP(A82,【入力用】個人登録!$A$59:$P$127,5,FALSE))</f>
        <v/>
      </c>
      <c r="F82" s="714" t="str">
        <f>IF(ISERROR(VLOOKUP(A82,【入力用】個人登録!$A$21:$P$50,6,FALSE)),"",VLOOKUP(A82,【入力用】個人登録!$A$21:$P$50,6,FALSE)) &amp; IF(ISERROR(VLOOKUP(A82,【入力用】個人登録!$A$59:$P$127,6,FALSE)),"",VLOOKUP(A82,【入力用】個人登録!$A$59:$P$127,6,FALSE))</f>
        <v/>
      </c>
      <c r="G82" s="713"/>
      <c r="H82" s="432" t="str">
        <f>IF(ISERROR(VLOOKUP(A82,【入力用】個人登録!$A$21:$P$50,8,FALSE)),"",VLOOKUP(A82,【入力用】個人登録!$A$21:$P$50,8,FALSE)) &amp; IF(ISERROR(VLOOKUP(A82,【入力用】個人登録!$A$59:$P$127,8,FALSE)),"",VLOOKUP(A82,【入力用】個人登録!$A$59:$P$127,8,FALSE))</f>
        <v/>
      </c>
      <c r="I82" s="431" t="str">
        <f>IF(ISERROR(VLOOKUP(A82,【入力用】個人登録!$A$21:$P$50,9,FALSE)),"",VLOOKUP(A82,【入力用】個人登録!$A$21:$P$50,9,FALSE)) &amp; IF(ISERROR(VLOOKUP(A82,【入力用】個人登録!$A$59:$P$127,9,FALSE)),"",VLOOKUP(A82,【入力用】個人登録!$A$59:$P$127,9,FALSE))</f>
        <v/>
      </c>
      <c r="J82" s="715" t="str">
        <f>IF(ISERROR(VLOOKUP(A82,【入力用】個人登録!$A$21:$P$50,10,FALSE)),"",VLOOKUP(A82,【入力用】個人登録!$A$21:$P$50,10,FALSE)) &amp; IF(ISERROR(VLOOKUP(A82,【入力用】個人登録!$A$59:$P$127,10,FALSE)),"",VLOOKUP(A82,【入力用】個人登録!$A$59:$P$127,10,FALSE))</f>
        <v/>
      </c>
      <c r="K82" s="720"/>
      <c r="L82" s="433" t="str">
        <f>TEXT(IF(ISERROR(VLOOKUP(A82,【入力用】個人登録!$A$21:$P$50,12,FALSE)),"",VLOOKUP(A82,【入力用】個人登録!$A$21:$P$50,12,FALSE)) &amp; IF(ISERROR(VLOOKUP(A82,【入力用】個人登録!$A$59:$P$127,12,FALSE)),"",VLOOKUP(A82,【入力用】個人登録!$A$59:$P$127,12,FALSE)),"ge.m.d")</f>
        <v/>
      </c>
      <c r="M82" s="434" t="str">
        <f>IF(ISERROR(VLOOKUP(A82,【入力用】個人登録!$A$21:$P$50,13,FALSE)),"",VLOOKUP(A82,【入力用】個人登録!$A$21:$P$50,13,FALSE)) &amp; IF(ISERROR(VLOOKUP(A82,【入力用】個人登録!$A$59:$P$127,13,FALSE)),"",VLOOKUP(A82,【入力用】個人登録!$A$59:$P$127,13,FALSE))</f>
        <v/>
      </c>
      <c r="N82" s="435" t="str">
        <f>IF(ISERROR(VLOOKUP(A82,【入力用】個人登録!$A$21:$P$50,14,FALSE)),"",VLOOKUP(A82,【入力用】個人登録!$A$21:$P$50,14,FALSE)) &amp; IF(ISERROR(VLOOKUP(A82,【入力用】個人登録!$A$59:$P$127,14,FALSE)),"",VLOOKUP(A82,【入力用】個人登録!$A$59:$P$127,14,FALSE))</f>
        <v/>
      </c>
      <c r="O82" s="436" t="str">
        <f>IF(ISERROR(VLOOKUP(A82,【入力用】個人登録!$A$21:$P$50,15,FALSE)),"",VLOOKUP(A82,【入力用】個人登録!$A$21:$P$50,15,FALSE)) &amp; IF(ISERROR(VLOOKUP(A82,【入力用】個人登録!$A$59:$P$127,15,FALSE)),"",VLOOKUP(A82,【入力用】個人登録!$A$59:$P$127,15,FALSE))</f>
        <v/>
      </c>
      <c r="P82" s="528" t="str">
        <f>IF(ISERROR(VLOOKUP(A82,【入力用】個人登録!$A$21:$P$50,16,FALSE)),"",VLOOKUP(A82,【入力用】個人登録!$A$21:$P$50,16,FALSE)) &amp; IF(ISERROR(VLOOKUP(A82,【入力用】個人登録!$A$59:$P$127,16,FALSE)),"",VLOOKUP(A82,【入力用】個人登録!$A$59:$P$127,16,FALSE))</f>
        <v/>
      </c>
      <c r="R82" s="355">
        <f>IF(ISERROR(VLOOKUP(A82,【入力用】個人登録!$A$59:$R$127,18,FALSE)),"",VLOOKUP(A82,【入力用】個人登録!$A$59:$R$127,18,FALSE))</f>
        <v>0</v>
      </c>
    </row>
    <row r="83" spans="1:18" ht="15" customHeight="1">
      <c r="A83" s="428" t="str">
        <f>【入力用】個人登録!A83</f>
        <v>55</v>
      </c>
      <c r="B83" s="429" t="str">
        <f>IF(ISERROR(VLOOKUP(A83,【入力用】個人登録!$A$21:$P$50,2,FALSE)),"",VLOOKUP(A83,【入力用】個人登録!$A$21:$P$50,2,FALSE)) &amp; IF(ISERROR(VLOOKUP(A83,【入力用】個人登録!$A$59:$P$127,2,FALSE)),"",VLOOKUP(A83,【入力用】個人登録!$A$59:$P$127,2,FALSE))</f>
        <v/>
      </c>
      <c r="C83" s="712" t="str">
        <f>IF(ISERROR(VLOOKUP(A83,【入力用】個人登録!$A$21:$P$50,3,FALSE)),"",VLOOKUP(A83,【入力用】個人登録!$A$21:$P$50,3,FALSE)) &amp; IF(ISERROR(VLOOKUP(A83,【入力用】個人登録!$A$59:$P$127,3,FALSE)),"",VLOOKUP(A83,【入力用】個人登録!$A$59:$P$127,3,FALSE))</f>
        <v/>
      </c>
      <c r="D83" s="713"/>
      <c r="E83" s="430" t="str">
        <f>IF(ISERROR(VLOOKUP(A83,【入力用】個人登録!$A$21:$P$50,5,FALSE)),"",VLOOKUP(A83,【入力用】個人登録!$A$21:$P$50,5,FALSE)) &amp; IF(ISERROR(VLOOKUP(A83,【入力用】個人登録!$A$59:$P$127,5,FALSE)),"",VLOOKUP(A83,【入力用】個人登録!$A$59:$P$127,5,FALSE))</f>
        <v/>
      </c>
      <c r="F83" s="714" t="str">
        <f>IF(ISERROR(VLOOKUP(A83,【入力用】個人登録!$A$21:$P$50,6,FALSE)),"",VLOOKUP(A83,【入力用】個人登録!$A$21:$P$50,6,FALSE)) &amp; IF(ISERROR(VLOOKUP(A83,【入力用】個人登録!$A$59:$P$127,6,FALSE)),"",VLOOKUP(A83,【入力用】個人登録!$A$59:$P$127,6,FALSE))</f>
        <v/>
      </c>
      <c r="G83" s="713"/>
      <c r="H83" s="432" t="str">
        <f>IF(ISERROR(VLOOKUP(A83,【入力用】個人登録!$A$21:$P$50,8,FALSE)),"",VLOOKUP(A83,【入力用】個人登録!$A$21:$P$50,8,FALSE)) &amp; IF(ISERROR(VLOOKUP(A83,【入力用】個人登録!$A$59:$P$127,8,FALSE)),"",VLOOKUP(A83,【入力用】個人登録!$A$59:$P$127,8,FALSE))</f>
        <v/>
      </c>
      <c r="I83" s="431" t="str">
        <f>IF(ISERROR(VLOOKUP(A83,【入力用】個人登録!$A$21:$P$50,9,FALSE)),"",VLOOKUP(A83,【入力用】個人登録!$A$21:$P$50,9,FALSE)) &amp; IF(ISERROR(VLOOKUP(A83,【入力用】個人登録!$A$59:$P$127,9,FALSE)),"",VLOOKUP(A83,【入力用】個人登録!$A$59:$P$127,9,FALSE))</f>
        <v/>
      </c>
      <c r="J83" s="715" t="str">
        <f>IF(ISERROR(VLOOKUP(A83,【入力用】個人登録!$A$21:$P$50,10,FALSE)),"",VLOOKUP(A83,【入力用】個人登録!$A$21:$P$50,10,FALSE)) &amp; IF(ISERROR(VLOOKUP(A83,【入力用】個人登録!$A$59:$P$127,10,FALSE)),"",VLOOKUP(A83,【入力用】個人登録!$A$59:$P$127,10,FALSE))</f>
        <v/>
      </c>
      <c r="K83" s="720"/>
      <c r="L83" s="433" t="str">
        <f>TEXT(IF(ISERROR(VLOOKUP(A83,【入力用】個人登録!$A$21:$P$50,12,FALSE)),"",VLOOKUP(A83,【入力用】個人登録!$A$21:$P$50,12,FALSE)) &amp; IF(ISERROR(VLOOKUP(A83,【入力用】個人登録!$A$59:$P$127,12,FALSE)),"",VLOOKUP(A83,【入力用】個人登録!$A$59:$P$127,12,FALSE)),"ge.m.d")</f>
        <v/>
      </c>
      <c r="M83" s="434" t="str">
        <f>IF(ISERROR(VLOOKUP(A83,【入力用】個人登録!$A$21:$P$50,13,FALSE)),"",VLOOKUP(A83,【入力用】個人登録!$A$21:$P$50,13,FALSE)) &amp; IF(ISERROR(VLOOKUP(A83,【入力用】個人登録!$A$59:$P$127,13,FALSE)),"",VLOOKUP(A83,【入力用】個人登録!$A$59:$P$127,13,FALSE))</f>
        <v/>
      </c>
      <c r="N83" s="435" t="str">
        <f>IF(ISERROR(VLOOKUP(A83,【入力用】個人登録!$A$21:$P$50,14,FALSE)),"",VLOOKUP(A83,【入力用】個人登録!$A$21:$P$50,14,FALSE)) &amp; IF(ISERROR(VLOOKUP(A83,【入力用】個人登録!$A$59:$P$127,14,FALSE)),"",VLOOKUP(A83,【入力用】個人登録!$A$59:$P$127,14,FALSE))</f>
        <v/>
      </c>
      <c r="O83" s="436" t="str">
        <f>IF(ISERROR(VLOOKUP(A83,【入力用】個人登録!$A$21:$P$50,15,FALSE)),"",VLOOKUP(A83,【入力用】個人登録!$A$21:$P$50,15,FALSE)) &amp; IF(ISERROR(VLOOKUP(A83,【入力用】個人登録!$A$59:$P$127,15,FALSE)),"",VLOOKUP(A83,【入力用】個人登録!$A$59:$P$127,15,FALSE))</f>
        <v/>
      </c>
      <c r="P83" s="528" t="str">
        <f>IF(ISERROR(VLOOKUP(A83,【入力用】個人登録!$A$21:$P$50,16,FALSE)),"",VLOOKUP(A83,【入力用】個人登録!$A$21:$P$50,16,FALSE)) &amp; IF(ISERROR(VLOOKUP(A83,【入力用】個人登録!$A$59:$P$127,16,FALSE)),"",VLOOKUP(A83,【入力用】個人登録!$A$59:$P$127,16,FALSE))</f>
        <v/>
      </c>
      <c r="R83" s="355">
        <f>IF(ISERROR(VLOOKUP(A83,【入力用】個人登録!$A$59:$R$127,18,FALSE)),"",VLOOKUP(A83,【入力用】個人登録!$A$59:$R$127,18,FALSE))</f>
        <v>0</v>
      </c>
    </row>
    <row r="84" spans="1:18" ht="15" customHeight="1">
      <c r="A84" s="428" t="str">
        <f>【入力用】個人登録!A84</f>
        <v>56</v>
      </c>
      <c r="B84" s="429" t="str">
        <f>IF(ISERROR(VLOOKUP(A84,【入力用】個人登録!$A$21:$P$50,2,FALSE)),"",VLOOKUP(A84,【入力用】個人登録!$A$21:$P$50,2,FALSE)) &amp; IF(ISERROR(VLOOKUP(A84,【入力用】個人登録!$A$59:$P$127,2,FALSE)),"",VLOOKUP(A84,【入力用】個人登録!$A$59:$P$127,2,FALSE))</f>
        <v/>
      </c>
      <c r="C84" s="712" t="str">
        <f>IF(ISERROR(VLOOKUP(A84,【入力用】個人登録!$A$21:$P$50,3,FALSE)),"",VLOOKUP(A84,【入力用】個人登録!$A$21:$P$50,3,FALSE)) &amp; IF(ISERROR(VLOOKUP(A84,【入力用】個人登録!$A$59:$P$127,3,FALSE)),"",VLOOKUP(A84,【入力用】個人登録!$A$59:$P$127,3,FALSE))</f>
        <v/>
      </c>
      <c r="D84" s="713"/>
      <c r="E84" s="430" t="str">
        <f>IF(ISERROR(VLOOKUP(A84,【入力用】個人登録!$A$21:$P$50,5,FALSE)),"",VLOOKUP(A84,【入力用】個人登録!$A$21:$P$50,5,FALSE)) &amp; IF(ISERROR(VLOOKUP(A84,【入力用】個人登録!$A$59:$P$127,5,FALSE)),"",VLOOKUP(A84,【入力用】個人登録!$A$59:$P$127,5,FALSE))</f>
        <v/>
      </c>
      <c r="F84" s="714" t="str">
        <f>IF(ISERROR(VLOOKUP(A84,【入力用】個人登録!$A$21:$P$50,6,FALSE)),"",VLOOKUP(A84,【入力用】個人登録!$A$21:$P$50,6,FALSE)) &amp; IF(ISERROR(VLOOKUP(A84,【入力用】個人登録!$A$59:$P$127,6,FALSE)),"",VLOOKUP(A84,【入力用】個人登録!$A$59:$P$127,6,FALSE))</f>
        <v/>
      </c>
      <c r="G84" s="713"/>
      <c r="H84" s="432" t="str">
        <f>IF(ISERROR(VLOOKUP(A84,【入力用】個人登録!$A$21:$P$50,8,FALSE)),"",VLOOKUP(A84,【入力用】個人登録!$A$21:$P$50,8,FALSE)) &amp; IF(ISERROR(VLOOKUP(A84,【入力用】個人登録!$A$59:$P$127,8,FALSE)),"",VLOOKUP(A84,【入力用】個人登録!$A$59:$P$127,8,FALSE))</f>
        <v/>
      </c>
      <c r="I84" s="431" t="str">
        <f>IF(ISERROR(VLOOKUP(A84,【入力用】個人登録!$A$21:$P$50,9,FALSE)),"",VLOOKUP(A84,【入力用】個人登録!$A$21:$P$50,9,FALSE)) &amp; IF(ISERROR(VLOOKUP(A84,【入力用】個人登録!$A$59:$P$127,9,FALSE)),"",VLOOKUP(A84,【入力用】個人登録!$A$59:$P$127,9,FALSE))</f>
        <v/>
      </c>
      <c r="J84" s="715" t="str">
        <f>IF(ISERROR(VLOOKUP(A84,【入力用】個人登録!$A$21:$P$50,10,FALSE)),"",VLOOKUP(A84,【入力用】個人登録!$A$21:$P$50,10,FALSE)) &amp; IF(ISERROR(VLOOKUP(A84,【入力用】個人登録!$A$59:$P$127,10,FALSE)),"",VLOOKUP(A84,【入力用】個人登録!$A$59:$P$127,10,FALSE))</f>
        <v/>
      </c>
      <c r="K84" s="720"/>
      <c r="L84" s="433" t="str">
        <f>TEXT(IF(ISERROR(VLOOKUP(A84,【入力用】個人登録!$A$21:$P$50,12,FALSE)),"",VLOOKUP(A84,【入力用】個人登録!$A$21:$P$50,12,FALSE)) &amp; IF(ISERROR(VLOOKUP(A84,【入力用】個人登録!$A$59:$P$127,12,FALSE)),"",VLOOKUP(A84,【入力用】個人登録!$A$59:$P$127,12,FALSE)),"ge.m.d")</f>
        <v/>
      </c>
      <c r="M84" s="434" t="str">
        <f>IF(ISERROR(VLOOKUP(A84,【入力用】個人登録!$A$21:$P$50,13,FALSE)),"",VLOOKUP(A84,【入力用】個人登録!$A$21:$P$50,13,FALSE)) &amp; IF(ISERROR(VLOOKUP(A84,【入力用】個人登録!$A$59:$P$127,13,FALSE)),"",VLOOKUP(A84,【入力用】個人登録!$A$59:$P$127,13,FALSE))</f>
        <v/>
      </c>
      <c r="N84" s="435" t="str">
        <f>IF(ISERROR(VLOOKUP(A84,【入力用】個人登録!$A$21:$P$50,14,FALSE)),"",VLOOKUP(A84,【入力用】個人登録!$A$21:$P$50,14,FALSE)) &amp; IF(ISERROR(VLOOKUP(A84,【入力用】個人登録!$A$59:$P$127,14,FALSE)),"",VLOOKUP(A84,【入力用】個人登録!$A$59:$P$127,14,FALSE))</f>
        <v/>
      </c>
      <c r="O84" s="436" t="str">
        <f>IF(ISERROR(VLOOKUP(A84,【入力用】個人登録!$A$21:$P$50,15,FALSE)),"",VLOOKUP(A84,【入力用】個人登録!$A$21:$P$50,15,FALSE)) &amp; IF(ISERROR(VLOOKUP(A84,【入力用】個人登録!$A$59:$P$127,15,FALSE)),"",VLOOKUP(A84,【入力用】個人登録!$A$59:$P$127,15,FALSE))</f>
        <v/>
      </c>
      <c r="P84" s="528" t="str">
        <f>IF(ISERROR(VLOOKUP(A84,【入力用】個人登録!$A$21:$P$50,16,FALSE)),"",VLOOKUP(A84,【入力用】個人登録!$A$21:$P$50,16,FALSE)) &amp; IF(ISERROR(VLOOKUP(A84,【入力用】個人登録!$A$59:$P$127,16,FALSE)),"",VLOOKUP(A84,【入力用】個人登録!$A$59:$P$127,16,FALSE))</f>
        <v/>
      </c>
      <c r="R84" s="355">
        <f>IF(ISERROR(VLOOKUP(A84,【入力用】個人登録!$A$59:$R$127,18,FALSE)),"",VLOOKUP(A84,【入力用】個人登録!$A$59:$R$127,18,FALSE))</f>
        <v>0</v>
      </c>
    </row>
    <row r="85" spans="1:18" ht="15" customHeight="1">
      <c r="A85" s="428" t="str">
        <f>【入力用】個人登録!A85</f>
        <v>57</v>
      </c>
      <c r="B85" s="429" t="str">
        <f>IF(ISERROR(VLOOKUP(A85,【入力用】個人登録!$A$21:$P$50,2,FALSE)),"",VLOOKUP(A85,【入力用】個人登録!$A$21:$P$50,2,FALSE)) &amp; IF(ISERROR(VLOOKUP(A85,【入力用】個人登録!$A$59:$P$127,2,FALSE)),"",VLOOKUP(A85,【入力用】個人登録!$A$59:$P$127,2,FALSE))</f>
        <v/>
      </c>
      <c r="C85" s="712" t="str">
        <f>IF(ISERROR(VLOOKUP(A85,【入力用】個人登録!$A$21:$P$50,3,FALSE)),"",VLOOKUP(A85,【入力用】個人登録!$A$21:$P$50,3,FALSE)) &amp; IF(ISERROR(VLOOKUP(A85,【入力用】個人登録!$A$59:$P$127,3,FALSE)),"",VLOOKUP(A85,【入力用】個人登録!$A$59:$P$127,3,FALSE))</f>
        <v/>
      </c>
      <c r="D85" s="713"/>
      <c r="E85" s="430" t="str">
        <f>IF(ISERROR(VLOOKUP(A85,【入力用】個人登録!$A$21:$P$50,5,FALSE)),"",VLOOKUP(A85,【入力用】個人登録!$A$21:$P$50,5,FALSE)) &amp; IF(ISERROR(VLOOKUP(A85,【入力用】個人登録!$A$59:$P$127,5,FALSE)),"",VLOOKUP(A85,【入力用】個人登録!$A$59:$P$127,5,FALSE))</f>
        <v/>
      </c>
      <c r="F85" s="714" t="str">
        <f>IF(ISERROR(VLOOKUP(A85,【入力用】個人登録!$A$21:$P$50,6,FALSE)),"",VLOOKUP(A85,【入力用】個人登録!$A$21:$P$50,6,FALSE)) &amp; IF(ISERROR(VLOOKUP(A85,【入力用】個人登録!$A$59:$P$127,6,FALSE)),"",VLOOKUP(A85,【入力用】個人登録!$A$59:$P$127,6,FALSE))</f>
        <v/>
      </c>
      <c r="G85" s="713"/>
      <c r="H85" s="432" t="str">
        <f>IF(ISERROR(VLOOKUP(A85,【入力用】個人登録!$A$21:$P$50,8,FALSE)),"",VLOOKUP(A85,【入力用】個人登録!$A$21:$P$50,8,FALSE)) &amp; IF(ISERROR(VLOOKUP(A85,【入力用】個人登録!$A$59:$P$127,8,FALSE)),"",VLOOKUP(A85,【入力用】個人登録!$A$59:$P$127,8,FALSE))</f>
        <v/>
      </c>
      <c r="I85" s="431" t="str">
        <f>IF(ISERROR(VLOOKUP(A85,【入力用】個人登録!$A$21:$P$50,9,FALSE)),"",VLOOKUP(A85,【入力用】個人登録!$A$21:$P$50,9,FALSE)) &amp; IF(ISERROR(VLOOKUP(A85,【入力用】個人登録!$A$59:$P$127,9,FALSE)),"",VLOOKUP(A85,【入力用】個人登録!$A$59:$P$127,9,FALSE))</f>
        <v/>
      </c>
      <c r="J85" s="715" t="str">
        <f>IF(ISERROR(VLOOKUP(A85,【入力用】個人登録!$A$21:$P$50,10,FALSE)),"",VLOOKUP(A85,【入力用】個人登録!$A$21:$P$50,10,FALSE)) &amp; IF(ISERROR(VLOOKUP(A85,【入力用】個人登録!$A$59:$P$127,10,FALSE)),"",VLOOKUP(A85,【入力用】個人登録!$A$59:$P$127,10,FALSE))</f>
        <v/>
      </c>
      <c r="K85" s="720"/>
      <c r="L85" s="433" t="str">
        <f>TEXT(IF(ISERROR(VLOOKUP(A85,【入力用】個人登録!$A$21:$P$50,12,FALSE)),"",VLOOKUP(A85,【入力用】個人登録!$A$21:$P$50,12,FALSE)) &amp; IF(ISERROR(VLOOKUP(A85,【入力用】個人登録!$A$59:$P$127,12,FALSE)),"",VLOOKUP(A85,【入力用】個人登録!$A$59:$P$127,12,FALSE)),"ge.m.d")</f>
        <v/>
      </c>
      <c r="M85" s="434" t="str">
        <f>IF(ISERROR(VLOOKUP(A85,【入力用】個人登録!$A$21:$P$50,13,FALSE)),"",VLOOKUP(A85,【入力用】個人登録!$A$21:$P$50,13,FALSE)) &amp; IF(ISERROR(VLOOKUP(A85,【入力用】個人登録!$A$59:$P$127,13,FALSE)),"",VLOOKUP(A85,【入力用】個人登録!$A$59:$P$127,13,FALSE))</f>
        <v/>
      </c>
      <c r="N85" s="435" t="str">
        <f>IF(ISERROR(VLOOKUP(A85,【入力用】個人登録!$A$21:$P$50,14,FALSE)),"",VLOOKUP(A85,【入力用】個人登録!$A$21:$P$50,14,FALSE)) &amp; IF(ISERROR(VLOOKUP(A85,【入力用】個人登録!$A$59:$P$127,14,FALSE)),"",VLOOKUP(A85,【入力用】個人登録!$A$59:$P$127,14,FALSE))</f>
        <v/>
      </c>
      <c r="O85" s="436" t="str">
        <f>IF(ISERROR(VLOOKUP(A85,【入力用】個人登録!$A$21:$P$50,15,FALSE)),"",VLOOKUP(A85,【入力用】個人登録!$A$21:$P$50,15,FALSE)) &amp; IF(ISERROR(VLOOKUP(A85,【入力用】個人登録!$A$59:$P$127,15,FALSE)),"",VLOOKUP(A85,【入力用】個人登録!$A$59:$P$127,15,FALSE))</f>
        <v/>
      </c>
      <c r="P85" s="528" t="str">
        <f>IF(ISERROR(VLOOKUP(A85,【入力用】個人登録!$A$21:$P$50,16,FALSE)),"",VLOOKUP(A85,【入力用】個人登録!$A$21:$P$50,16,FALSE)) &amp; IF(ISERROR(VLOOKUP(A85,【入力用】個人登録!$A$59:$P$127,16,FALSE)),"",VLOOKUP(A85,【入力用】個人登録!$A$59:$P$127,16,FALSE))</f>
        <v/>
      </c>
      <c r="R85" s="355">
        <f>IF(ISERROR(VLOOKUP(A85,【入力用】個人登録!$A$59:$R$127,18,FALSE)),"",VLOOKUP(A85,【入力用】個人登録!$A$59:$R$127,18,FALSE))</f>
        <v>0</v>
      </c>
    </row>
    <row r="86" spans="1:18" ht="15" customHeight="1">
      <c r="A86" s="428" t="str">
        <f>【入力用】個人登録!A86</f>
        <v>58</v>
      </c>
      <c r="B86" s="429" t="str">
        <f>IF(ISERROR(VLOOKUP(A86,【入力用】個人登録!$A$21:$P$50,2,FALSE)),"",VLOOKUP(A86,【入力用】個人登録!$A$21:$P$50,2,FALSE)) &amp; IF(ISERROR(VLOOKUP(A86,【入力用】個人登録!$A$59:$P$127,2,FALSE)),"",VLOOKUP(A86,【入力用】個人登録!$A$59:$P$127,2,FALSE))</f>
        <v/>
      </c>
      <c r="C86" s="712" t="str">
        <f>IF(ISERROR(VLOOKUP(A86,【入力用】個人登録!$A$21:$P$50,3,FALSE)),"",VLOOKUP(A86,【入力用】個人登録!$A$21:$P$50,3,FALSE)) &amp; IF(ISERROR(VLOOKUP(A86,【入力用】個人登録!$A$59:$P$127,3,FALSE)),"",VLOOKUP(A86,【入力用】個人登録!$A$59:$P$127,3,FALSE))</f>
        <v/>
      </c>
      <c r="D86" s="713"/>
      <c r="E86" s="430" t="str">
        <f>IF(ISERROR(VLOOKUP(A86,【入力用】個人登録!$A$21:$P$50,5,FALSE)),"",VLOOKUP(A86,【入力用】個人登録!$A$21:$P$50,5,FALSE)) &amp; IF(ISERROR(VLOOKUP(A86,【入力用】個人登録!$A$59:$P$127,5,FALSE)),"",VLOOKUP(A86,【入力用】個人登録!$A$59:$P$127,5,FALSE))</f>
        <v/>
      </c>
      <c r="F86" s="714" t="str">
        <f>IF(ISERROR(VLOOKUP(A86,【入力用】個人登録!$A$21:$P$50,6,FALSE)),"",VLOOKUP(A86,【入力用】個人登録!$A$21:$P$50,6,FALSE)) &amp; IF(ISERROR(VLOOKUP(A86,【入力用】個人登録!$A$59:$P$127,6,FALSE)),"",VLOOKUP(A86,【入力用】個人登録!$A$59:$P$127,6,FALSE))</f>
        <v/>
      </c>
      <c r="G86" s="713"/>
      <c r="H86" s="432" t="str">
        <f>IF(ISERROR(VLOOKUP(A86,【入力用】個人登録!$A$21:$P$50,8,FALSE)),"",VLOOKUP(A86,【入力用】個人登録!$A$21:$P$50,8,FALSE)) &amp; IF(ISERROR(VLOOKUP(A86,【入力用】個人登録!$A$59:$P$127,8,FALSE)),"",VLOOKUP(A86,【入力用】個人登録!$A$59:$P$127,8,FALSE))</f>
        <v/>
      </c>
      <c r="I86" s="431" t="str">
        <f>IF(ISERROR(VLOOKUP(A86,【入力用】個人登録!$A$21:$P$50,9,FALSE)),"",VLOOKUP(A86,【入力用】個人登録!$A$21:$P$50,9,FALSE)) &amp; IF(ISERROR(VLOOKUP(A86,【入力用】個人登録!$A$59:$P$127,9,FALSE)),"",VLOOKUP(A86,【入力用】個人登録!$A$59:$P$127,9,FALSE))</f>
        <v/>
      </c>
      <c r="J86" s="715" t="str">
        <f>IF(ISERROR(VLOOKUP(A86,【入力用】個人登録!$A$21:$P$50,10,FALSE)),"",VLOOKUP(A86,【入力用】個人登録!$A$21:$P$50,10,FALSE)) &amp; IF(ISERROR(VLOOKUP(A86,【入力用】個人登録!$A$59:$P$127,10,FALSE)),"",VLOOKUP(A86,【入力用】個人登録!$A$59:$P$127,10,FALSE))</f>
        <v/>
      </c>
      <c r="K86" s="720"/>
      <c r="L86" s="433" t="str">
        <f>TEXT(IF(ISERROR(VLOOKUP(A86,【入力用】個人登録!$A$21:$P$50,12,FALSE)),"",VLOOKUP(A86,【入力用】個人登録!$A$21:$P$50,12,FALSE)) &amp; IF(ISERROR(VLOOKUP(A86,【入力用】個人登録!$A$59:$P$127,12,FALSE)),"",VLOOKUP(A86,【入力用】個人登録!$A$59:$P$127,12,FALSE)),"ge.m.d")</f>
        <v/>
      </c>
      <c r="M86" s="434" t="str">
        <f>IF(ISERROR(VLOOKUP(A86,【入力用】個人登録!$A$21:$P$50,13,FALSE)),"",VLOOKUP(A86,【入力用】個人登録!$A$21:$P$50,13,FALSE)) &amp; IF(ISERROR(VLOOKUP(A86,【入力用】個人登録!$A$59:$P$127,13,FALSE)),"",VLOOKUP(A86,【入力用】個人登録!$A$59:$P$127,13,FALSE))</f>
        <v/>
      </c>
      <c r="N86" s="435" t="str">
        <f>IF(ISERROR(VLOOKUP(A86,【入力用】個人登録!$A$21:$P$50,14,FALSE)),"",VLOOKUP(A86,【入力用】個人登録!$A$21:$P$50,14,FALSE)) &amp; IF(ISERROR(VLOOKUP(A86,【入力用】個人登録!$A$59:$P$127,14,FALSE)),"",VLOOKUP(A86,【入力用】個人登録!$A$59:$P$127,14,FALSE))</f>
        <v/>
      </c>
      <c r="O86" s="436" t="str">
        <f>IF(ISERROR(VLOOKUP(A86,【入力用】個人登録!$A$21:$P$50,15,FALSE)),"",VLOOKUP(A86,【入力用】個人登録!$A$21:$P$50,15,FALSE)) &amp; IF(ISERROR(VLOOKUP(A86,【入力用】個人登録!$A$59:$P$127,15,FALSE)),"",VLOOKUP(A86,【入力用】個人登録!$A$59:$P$127,15,FALSE))</f>
        <v/>
      </c>
      <c r="P86" s="528" t="str">
        <f>IF(ISERROR(VLOOKUP(A86,【入力用】個人登録!$A$21:$P$50,16,FALSE)),"",VLOOKUP(A86,【入力用】個人登録!$A$21:$P$50,16,FALSE)) &amp; IF(ISERROR(VLOOKUP(A86,【入力用】個人登録!$A$59:$P$127,16,FALSE)),"",VLOOKUP(A86,【入力用】個人登録!$A$59:$P$127,16,FALSE))</f>
        <v/>
      </c>
      <c r="R86" s="355">
        <f>IF(ISERROR(VLOOKUP(A86,【入力用】個人登録!$A$59:$R$127,18,FALSE)),"",VLOOKUP(A86,【入力用】個人登録!$A$59:$R$127,18,FALSE))</f>
        <v>0</v>
      </c>
    </row>
    <row r="87" spans="1:18" ht="15" customHeight="1">
      <c r="A87" s="428" t="str">
        <f>【入力用】個人登録!A87</f>
        <v>59</v>
      </c>
      <c r="B87" s="429" t="str">
        <f>IF(ISERROR(VLOOKUP(A87,【入力用】個人登録!$A$21:$P$50,2,FALSE)),"",VLOOKUP(A87,【入力用】個人登録!$A$21:$P$50,2,FALSE)) &amp; IF(ISERROR(VLOOKUP(A87,【入力用】個人登録!$A$59:$P$127,2,FALSE)),"",VLOOKUP(A87,【入力用】個人登録!$A$59:$P$127,2,FALSE))</f>
        <v/>
      </c>
      <c r="C87" s="712" t="str">
        <f>IF(ISERROR(VLOOKUP(A87,【入力用】個人登録!$A$21:$P$50,3,FALSE)),"",VLOOKUP(A87,【入力用】個人登録!$A$21:$P$50,3,FALSE)) &amp; IF(ISERROR(VLOOKUP(A87,【入力用】個人登録!$A$59:$P$127,3,FALSE)),"",VLOOKUP(A87,【入力用】個人登録!$A$59:$P$127,3,FALSE))</f>
        <v/>
      </c>
      <c r="D87" s="713"/>
      <c r="E87" s="430" t="str">
        <f>IF(ISERROR(VLOOKUP(A87,【入力用】個人登録!$A$21:$P$50,5,FALSE)),"",VLOOKUP(A87,【入力用】個人登録!$A$21:$P$50,5,FALSE)) &amp; IF(ISERROR(VLOOKUP(A87,【入力用】個人登録!$A$59:$P$127,5,FALSE)),"",VLOOKUP(A87,【入力用】個人登録!$A$59:$P$127,5,FALSE))</f>
        <v/>
      </c>
      <c r="F87" s="714" t="str">
        <f>IF(ISERROR(VLOOKUP(A87,【入力用】個人登録!$A$21:$P$50,6,FALSE)),"",VLOOKUP(A87,【入力用】個人登録!$A$21:$P$50,6,FALSE)) &amp; IF(ISERROR(VLOOKUP(A87,【入力用】個人登録!$A$59:$P$127,6,FALSE)),"",VLOOKUP(A87,【入力用】個人登録!$A$59:$P$127,6,FALSE))</f>
        <v/>
      </c>
      <c r="G87" s="713"/>
      <c r="H87" s="432" t="str">
        <f>IF(ISERROR(VLOOKUP(A87,【入力用】個人登録!$A$21:$P$50,8,FALSE)),"",VLOOKUP(A87,【入力用】個人登録!$A$21:$P$50,8,FALSE)) &amp; IF(ISERROR(VLOOKUP(A87,【入力用】個人登録!$A$59:$P$127,8,FALSE)),"",VLOOKUP(A87,【入力用】個人登録!$A$59:$P$127,8,FALSE))</f>
        <v/>
      </c>
      <c r="I87" s="431" t="str">
        <f>IF(ISERROR(VLOOKUP(A87,【入力用】個人登録!$A$21:$P$50,9,FALSE)),"",VLOOKUP(A87,【入力用】個人登録!$A$21:$P$50,9,FALSE)) &amp; IF(ISERROR(VLOOKUP(A87,【入力用】個人登録!$A$59:$P$127,9,FALSE)),"",VLOOKUP(A87,【入力用】個人登録!$A$59:$P$127,9,FALSE))</f>
        <v/>
      </c>
      <c r="J87" s="715" t="str">
        <f>IF(ISERROR(VLOOKUP(A87,【入力用】個人登録!$A$21:$P$50,10,FALSE)),"",VLOOKUP(A87,【入力用】個人登録!$A$21:$P$50,10,FALSE)) &amp; IF(ISERROR(VLOOKUP(A87,【入力用】個人登録!$A$59:$P$127,10,FALSE)),"",VLOOKUP(A87,【入力用】個人登録!$A$59:$P$127,10,FALSE))</f>
        <v/>
      </c>
      <c r="K87" s="720"/>
      <c r="L87" s="433" t="str">
        <f>TEXT(IF(ISERROR(VLOOKUP(A87,【入力用】個人登録!$A$21:$P$50,12,FALSE)),"",VLOOKUP(A87,【入力用】個人登録!$A$21:$P$50,12,FALSE)) &amp; IF(ISERROR(VLOOKUP(A87,【入力用】個人登録!$A$59:$P$127,12,FALSE)),"",VLOOKUP(A87,【入力用】個人登録!$A$59:$P$127,12,FALSE)),"ge.m.d")</f>
        <v/>
      </c>
      <c r="M87" s="434" t="str">
        <f>IF(ISERROR(VLOOKUP(A87,【入力用】個人登録!$A$21:$P$50,13,FALSE)),"",VLOOKUP(A87,【入力用】個人登録!$A$21:$P$50,13,FALSE)) &amp; IF(ISERROR(VLOOKUP(A87,【入力用】個人登録!$A$59:$P$127,13,FALSE)),"",VLOOKUP(A87,【入力用】個人登録!$A$59:$P$127,13,FALSE))</f>
        <v/>
      </c>
      <c r="N87" s="435" t="str">
        <f>IF(ISERROR(VLOOKUP(A87,【入力用】個人登録!$A$21:$P$50,14,FALSE)),"",VLOOKUP(A87,【入力用】個人登録!$A$21:$P$50,14,FALSE)) &amp; IF(ISERROR(VLOOKUP(A87,【入力用】個人登録!$A$59:$P$127,14,FALSE)),"",VLOOKUP(A87,【入力用】個人登録!$A$59:$P$127,14,FALSE))</f>
        <v/>
      </c>
      <c r="O87" s="436" t="str">
        <f>IF(ISERROR(VLOOKUP(A87,【入力用】個人登録!$A$21:$P$50,15,FALSE)),"",VLOOKUP(A87,【入力用】個人登録!$A$21:$P$50,15,FALSE)) &amp; IF(ISERROR(VLOOKUP(A87,【入力用】個人登録!$A$59:$P$127,15,FALSE)),"",VLOOKUP(A87,【入力用】個人登録!$A$59:$P$127,15,FALSE))</f>
        <v/>
      </c>
      <c r="P87" s="528" t="str">
        <f>IF(ISERROR(VLOOKUP(A87,【入力用】個人登録!$A$21:$P$50,16,FALSE)),"",VLOOKUP(A87,【入力用】個人登録!$A$21:$P$50,16,FALSE)) &amp; IF(ISERROR(VLOOKUP(A87,【入力用】個人登録!$A$59:$P$127,16,FALSE)),"",VLOOKUP(A87,【入力用】個人登録!$A$59:$P$127,16,FALSE))</f>
        <v/>
      </c>
      <c r="R87" s="355">
        <f>IF(ISERROR(VLOOKUP(A87,【入力用】個人登録!$A$59:$R$127,18,FALSE)),"",VLOOKUP(A87,【入力用】個人登録!$A$59:$R$127,18,FALSE))</f>
        <v>0</v>
      </c>
    </row>
    <row r="88" spans="1:18" ht="15" customHeight="1">
      <c r="A88" s="428" t="str">
        <f>【入力用】個人登録!A88</f>
        <v>60</v>
      </c>
      <c r="B88" s="429" t="str">
        <f>IF(ISERROR(VLOOKUP(A88,【入力用】個人登録!$A$21:$P$50,2,FALSE)),"",VLOOKUP(A88,【入力用】個人登録!$A$21:$P$50,2,FALSE)) &amp; IF(ISERROR(VLOOKUP(A88,【入力用】個人登録!$A$59:$P$127,2,FALSE)),"",VLOOKUP(A88,【入力用】個人登録!$A$59:$P$127,2,FALSE))</f>
        <v/>
      </c>
      <c r="C88" s="712" t="str">
        <f>IF(ISERROR(VLOOKUP(A88,【入力用】個人登録!$A$21:$P$50,3,FALSE)),"",VLOOKUP(A88,【入力用】個人登録!$A$21:$P$50,3,FALSE)) &amp; IF(ISERROR(VLOOKUP(A88,【入力用】個人登録!$A$59:$P$127,3,FALSE)),"",VLOOKUP(A88,【入力用】個人登録!$A$59:$P$127,3,FALSE))</f>
        <v/>
      </c>
      <c r="D88" s="713"/>
      <c r="E88" s="430" t="str">
        <f>IF(ISERROR(VLOOKUP(A88,【入力用】個人登録!$A$21:$P$50,5,FALSE)),"",VLOOKUP(A88,【入力用】個人登録!$A$21:$P$50,5,FALSE)) &amp; IF(ISERROR(VLOOKUP(A88,【入力用】個人登録!$A$59:$P$127,5,FALSE)),"",VLOOKUP(A88,【入力用】個人登録!$A$59:$P$127,5,FALSE))</f>
        <v/>
      </c>
      <c r="F88" s="714" t="str">
        <f>IF(ISERROR(VLOOKUP(A88,【入力用】個人登録!$A$21:$P$50,6,FALSE)),"",VLOOKUP(A88,【入力用】個人登録!$A$21:$P$50,6,FALSE)) &amp; IF(ISERROR(VLOOKUP(A88,【入力用】個人登録!$A$59:$P$127,6,FALSE)),"",VLOOKUP(A88,【入力用】個人登録!$A$59:$P$127,6,FALSE))</f>
        <v/>
      </c>
      <c r="G88" s="713"/>
      <c r="H88" s="432" t="str">
        <f>IF(ISERROR(VLOOKUP(A88,【入力用】個人登録!$A$21:$P$50,8,FALSE)),"",VLOOKUP(A88,【入力用】個人登録!$A$21:$P$50,8,FALSE)) &amp; IF(ISERROR(VLOOKUP(A88,【入力用】個人登録!$A$59:$P$127,8,FALSE)),"",VLOOKUP(A88,【入力用】個人登録!$A$59:$P$127,8,FALSE))</f>
        <v/>
      </c>
      <c r="I88" s="431" t="str">
        <f>IF(ISERROR(VLOOKUP(A88,【入力用】個人登録!$A$21:$P$50,9,FALSE)),"",VLOOKUP(A88,【入力用】個人登録!$A$21:$P$50,9,FALSE)) &amp; IF(ISERROR(VLOOKUP(A88,【入力用】個人登録!$A$59:$P$127,9,FALSE)),"",VLOOKUP(A88,【入力用】個人登録!$A$59:$P$127,9,FALSE))</f>
        <v/>
      </c>
      <c r="J88" s="715" t="str">
        <f>IF(ISERROR(VLOOKUP(A88,【入力用】個人登録!$A$21:$P$50,10,FALSE)),"",VLOOKUP(A88,【入力用】個人登録!$A$21:$P$50,10,FALSE)) &amp; IF(ISERROR(VLOOKUP(A88,【入力用】個人登録!$A$59:$P$127,10,FALSE)),"",VLOOKUP(A88,【入力用】個人登録!$A$59:$P$127,10,FALSE))</f>
        <v/>
      </c>
      <c r="K88" s="720"/>
      <c r="L88" s="433" t="str">
        <f>TEXT(IF(ISERROR(VLOOKUP(A88,【入力用】個人登録!$A$21:$P$50,12,FALSE)),"",VLOOKUP(A88,【入力用】個人登録!$A$21:$P$50,12,FALSE)) &amp; IF(ISERROR(VLOOKUP(A88,【入力用】個人登録!$A$59:$P$127,12,FALSE)),"",VLOOKUP(A88,【入力用】個人登録!$A$59:$P$127,12,FALSE)),"ge.m.d")</f>
        <v/>
      </c>
      <c r="M88" s="434" t="str">
        <f>IF(ISERROR(VLOOKUP(A88,【入力用】個人登録!$A$21:$P$50,13,FALSE)),"",VLOOKUP(A88,【入力用】個人登録!$A$21:$P$50,13,FALSE)) &amp; IF(ISERROR(VLOOKUP(A88,【入力用】個人登録!$A$59:$P$127,13,FALSE)),"",VLOOKUP(A88,【入力用】個人登録!$A$59:$P$127,13,FALSE))</f>
        <v/>
      </c>
      <c r="N88" s="435" t="str">
        <f>IF(ISERROR(VLOOKUP(A88,【入力用】個人登録!$A$21:$P$50,14,FALSE)),"",VLOOKUP(A88,【入力用】個人登録!$A$21:$P$50,14,FALSE)) &amp; IF(ISERROR(VLOOKUP(A88,【入力用】個人登録!$A$59:$P$127,14,FALSE)),"",VLOOKUP(A88,【入力用】個人登録!$A$59:$P$127,14,FALSE))</f>
        <v/>
      </c>
      <c r="O88" s="436" t="str">
        <f>IF(ISERROR(VLOOKUP(A88,【入力用】個人登録!$A$21:$P$50,15,FALSE)),"",VLOOKUP(A88,【入力用】個人登録!$A$21:$P$50,15,FALSE)) &amp; IF(ISERROR(VLOOKUP(A88,【入力用】個人登録!$A$59:$P$127,15,FALSE)),"",VLOOKUP(A88,【入力用】個人登録!$A$59:$P$127,15,FALSE))</f>
        <v/>
      </c>
      <c r="P88" s="528" t="str">
        <f>IF(ISERROR(VLOOKUP(A88,【入力用】個人登録!$A$21:$P$50,16,FALSE)),"",VLOOKUP(A88,【入力用】個人登録!$A$21:$P$50,16,FALSE)) &amp; IF(ISERROR(VLOOKUP(A88,【入力用】個人登録!$A$59:$P$127,16,FALSE)),"",VLOOKUP(A88,【入力用】個人登録!$A$59:$P$127,16,FALSE))</f>
        <v/>
      </c>
      <c r="R88" s="355">
        <f>IF(ISERROR(VLOOKUP(A88,【入力用】個人登録!$A$59:$R$127,18,FALSE)),"",VLOOKUP(A88,【入力用】個人登録!$A$59:$R$127,18,FALSE))</f>
        <v>0</v>
      </c>
    </row>
    <row r="89" spans="1:18" ht="15" customHeight="1">
      <c r="A89" s="428" t="str">
        <f>【入力用】個人登録!A89</f>
        <v>61</v>
      </c>
      <c r="B89" s="429" t="str">
        <f>IF(ISERROR(VLOOKUP(A89,【入力用】個人登録!$A$21:$P$50,2,FALSE)),"",VLOOKUP(A89,【入力用】個人登録!$A$21:$P$50,2,FALSE)) &amp; IF(ISERROR(VLOOKUP(A89,【入力用】個人登録!$A$59:$P$127,2,FALSE)),"",VLOOKUP(A89,【入力用】個人登録!$A$59:$P$127,2,FALSE))</f>
        <v/>
      </c>
      <c r="C89" s="712" t="str">
        <f>IF(ISERROR(VLOOKUP(A89,【入力用】個人登録!$A$21:$P$50,3,FALSE)),"",VLOOKUP(A89,【入力用】個人登録!$A$21:$P$50,3,FALSE)) &amp; IF(ISERROR(VLOOKUP(A89,【入力用】個人登録!$A$59:$P$127,3,FALSE)),"",VLOOKUP(A89,【入力用】個人登録!$A$59:$P$127,3,FALSE))</f>
        <v/>
      </c>
      <c r="D89" s="713"/>
      <c r="E89" s="430" t="str">
        <f>IF(ISERROR(VLOOKUP(A89,【入力用】個人登録!$A$21:$P$50,5,FALSE)),"",VLOOKUP(A89,【入力用】個人登録!$A$21:$P$50,5,FALSE)) &amp; IF(ISERROR(VLOOKUP(A89,【入力用】個人登録!$A$59:$P$127,5,FALSE)),"",VLOOKUP(A89,【入力用】個人登録!$A$59:$P$127,5,FALSE))</f>
        <v/>
      </c>
      <c r="F89" s="714" t="str">
        <f>IF(ISERROR(VLOOKUP(A89,【入力用】個人登録!$A$21:$P$50,6,FALSE)),"",VLOOKUP(A89,【入力用】個人登録!$A$21:$P$50,6,FALSE)) &amp; IF(ISERROR(VLOOKUP(A89,【入力用】個人登録!$A$59:$P$127,6,FALSE)),"",VLOOKUP(A89,【入力用】個人登録!$A$59:$P$127,6,FALSE))</f>
        <v/>
      </c>
      <c r="G89" s="713"/>
      <c r="H89" s="432" t="str">
        <f>IF(ISERROR(VLOOKUP(A89,【入力用】個人登録!$A$21:$P$50,8,FALSE)),"",VLOOKUP(A89,【入力用】個人登録!$A$21:$P$50,8,FALSE)) &amp; IF(ISERROR(VLOOKUP(A89,【入力用】個人登録!$A$59:$P$127,8,FALSE)),"",VLOOKUP(A89,【入力用】個人登録!$A$59:$P$127,8,FALSE))</f>
        <v/>
      </c>
      <c r="I89" s="431" t="str">
        <f>IF(ISERROR(VLOOKUP(A89,【入力用】個人登録!$A$21:$P$50,9,FALSE)),"",VLOOKUP(A89,【入力用】個人登録!$A$21:$P$50,9,FALSE)) &amp; IF(ISERROR(VLOOKUP(A89,【入力用】個人登録!$A$59:$P$127,9,FALSE)),"",VLOOKUP(A89,【入力用】個人登録!$A$59:$P$127,9,FALSE))</f>
        <v/>
      </c>
      <c r="J89" s="715" t="str">
        <f>IF(ISERROR(VLOOKUP(A89,【入力用】個人登録!$A$21:$P$50,10,FALSE)),"",VLOOKUP(A89,【入力用】個人登録!$A$21:$P$50,10,FALSE)) &amp; IF(ISERROR(VLOOKUP(A89,【入力用】個人登録!$A$59:$P$127,10,FALSE)),"",VLOOKUP(A89,【入力用】個人登録!$A$59:$P$127,10,FALSE))</f>
        <v/>
      </c>
      <c r="K89" s="720"/>
      <c r="L89" s="433" t="str">
        <f>TEXT(IF(ISERROR(VLOOKUP(A89,【入力用】個人登録!$A$21:$P$50,12,FALSE)),"",VLOOKUP(A89,【入力用】個人登録!$A$21:$P$50,12,FALSE)) &amp; IF(ISERROR(VLOOKUP(A89,【入力用】個人登録!$A$59:$P$127,12,FALSE)),"",VLOOKUP(A89,【入力用】個人登録!$A$59:$P$127,12,FALSE)),"ge.m.d")</f>
        <v/>
      </c>
      <c r="M89" s="434" t="str">
        <f>IF(ISERROR(VLOOKUP(A89,【入力用】個人登録!$A$21:$P$50,13,FALSE)),"",VLOOKUP(A89,【入力用】個人登録!$A$21:$P$50,13,FALSE)) &amp; IF(ISERROR(VLOOKUP(A89,【入力用】個人登録!$A$59:$P$127,13,FALSE)),"",VLOOKUP(A89,【入力用】個人登録!$A$59:$P$127,13,FALSE))</f>
        <v/>
      </c>
      <c r="N89" s="435" t="str">
        <f>IF(ISERROR(VLOOKUP(A89,【入力用】個人登録!$A$21:$P$50,14,FALSE)),"",VLOOKUP(A89,【入力用】個人登録!$A$21:$P$50,14,FALSE)) &amp; IF(ISERROR(VLOOKUP(A89,【入力用】個人登録!$A$59:$P$127,14,FALSE)),"",VLOOKUP(A89,【入力用】個人登録!$A$59:$P$127,14,FALSE))</f>
        <v/>
      </c>
      <c r="O89" s="436" t="str">
        <f>IF(ISERROR(VLOOKUP(A89,【入力用】個人登録!$A$21:$P$50,15,FALSE)),"",VLOOKUP(A89,【入力用】個人登録!$A$21:$P$50,15,FALSE)) &amp; IF(ISERROR(VLOOKUP(A89,【入力用】個人登録!$A$59:$P$127,15,FALSE)),"",VLOOKUP(A89,【入力用】個人登録!$A$59:$P$127,15,FALSE))</f>
        <v/>
      </c>
      <c r="P89" s="528" t="str">
        <f>IF(ISERROR(VLOOKUP(A89,【入力用】個人登録!$A$21:$P$50,16,FALSE)),"",VLOOKUP(A89,【入力用】個人登録!$A$21:$P$50,16,FALSE)) &amp; IF(ISERROR(VLOOKUP(A89,【入力用】個人登録!$A$59:$P$127,16,FALSE)),"",VLOOKUP(A89,【入力用】個人登録!$A$59:$P$127,16,FALSE))</f>
        <v/>
      </c>
      <c r="R89" s="355">
        <f>IF(ISERROR(VLOOKUP(A89,【入力用】個人登録!$A$59:$R$127,18,FALSE)),"",VLOOKUP(A89,【入力用】個人登録!$A$59:$R$127,18,FALSE))</f>
        <v>0</v>
      </c>
    </row>
    <row r="90" spans="1:18" ht="15" customHeight="1">
      <c r="A90" s="428" t="str">
        <f>【入力用】個人登録!A90</f>
        <v>62</v>
      </c>
      <c r="B90" s="429" t="str">
        <f>IF(ISERROR(VLOOKUP(A90,【入力用】個人登録!$A$21:$P$50,2,FALSE)),"",VLOOKUP(A90,【入力用】個人登録!$A$21:$P$50,2,FALSE)) &amp; IF(ISERROR(VLOOKUP(A90,【入力用】個人登録!$A$59:$P$127,2,FALSE)),"",VLOOKUP(A90,【入力用】個人登録!$A$59:$P$127,2,FALSE))</f>
        <v/>
      </c>
      <c r="C90" s="712" t="str">
        <f>IF(ISERROR(VLOOKUP(A90,【入力用】個人登録!$A$21:$P$50,3,FALSE)),"",VLOOKUP(A90,【入力用】個人登録!$A$21:$P$50,3,FALSE)) &amp; IF(ISERROR(VLOOKUP(A90,【入力用】個人登録!$A$59:$P$127,3,FALSE)),"",VLOOKUP(A90,【入力用】個人登録!$A$59:$P$127,3,FALSE))</f>
        <v/>
      </c>
      <c r="D90" s="713"/>
      <c r="E90" s="430" t="str">
        <f>IF(ISERROR(VLOOKUP(A90,【入力用】個人登録!$A$21:$P$50,5,FALSE)),"",VLOOKUP(A90,【入力用】個人登録!$A$21:$P$50,5,FALSE)) &amp; IF(ISERROR(VLOOKUP(A90,【入力用】個人登録!$A$59:$P$127,5,FALSE)),"",VLOOKUP(A90,【入力用】個人登録!$A$59:$P$127,5,FALSE))</f>
        <v/>
      </c>
      <c r="F90" s="714" t="str">
        <f>IF(ISERROR(VLOOKUP(A90,【入力用】個人登録!$A$21:$P$50,6,FALSE)),"",VLOOKUP(A90,【入力用】個人登録!$A$21:$P$50,6,FALSE)) &amp; IF(ISERROR(VLOOKUP(A90,【入力用】個人登録!$A$59:$P$127,6,FALSE)),"",VLOOKUP(A90,【入力用】個人登録!$A$59:$P$127,6,FALSE))</f>
        <v/>
      </c>
      <c r="G90" s="713"/>
      <c r="H90" s="432" t="str">
        <f>IF(ISERROR(VLOOKUP(A90,【入力用】個人登録!$A$21:$P$50,8,FALSE)),"",VLOOKUP(A90,【入力用】個人登録!$A$21:$P$50,8,FALSE)) &amp; IF(ISERROR(VLOOKUP(A90,【入力用】個人登録!$A$59:$P$127,8,FALSE)),"",VLOOKUP(A90,【入力用】個人登録!$A$59:$P$127,8,FALSE))</f>
        <v/>
      </c>
      <c r="I90" s="431" t="str">
        <f>IF(ISERROR(VLOOKUP(A90,【入力用】個人登録!$A$21:$P$50,9,FALSE)),"",VLOOKUP(A90,【入力用】個人登録!$A$21:$P$50,9,FALSE)) &amp; IF(ISERROR(VLOOKUP(A90,【入力用】個人登録!$A$59:$P$127,9,FALSE)),"",VLOOKUP(A90,【入力用】個人登録!$A$59:$P$127,9,FALSE))</f>
        <v/>
      </c>
      <c r="J90" s="715" t="str">
        <f>IF(ISERROR(VLOOKUP(A90,【入力用】個人登録!$A$21:$P$50,10,FALSE)),"",VLOOKUP(A90,【入力用】個人登録!$A$21:$P$50,10,FALSE)) &amp; IF(ISERROR(VLOOKUP(A90,【入力用】個人登録!$A$59:$P$127,10,FALSE)),"",VLOOKUP(A90,【入力用】個人登録!$A$59:$P$127,10,FALSE))</f>
        <v/>
      </c>
      <c r="K90" s="720"/>
      <c r="L90" s="433" t="str">
        <f>TEXT(IF(ISERROR(VLOOKUP(A90,【入力用】個人登録!$A$21:$P$50,12,FALSE)),"",VLOOKUP(A90,【入力用】個人登録!$A$21:$P$50,12,FALSE)) &amp; IF(ISERROR(VLOOKUP(A90,【入力用】個人登録!$A$59:$P$127,12,FALSE)),"",VLOOKUP(A90,【入力用】個人登録!$A$59:$P$127,12,FALSE)),"ge.m.d")</f>
        <v/>
      </c>
      <c r="M90" s="434" t="str">
        <f>IF(ISERROR(VLOOKUP(A90,【入力用】個人登録!$A$21:$P$50,13,FALSE)),"",VLOOKUP(A90,【入力用】個人登録!$A$21:$P$50,13,FALSE)) &amp; IF(ISERROR(VLOOKUP(A90,【入力用】個人登録!$A$59:$P$127,13,FALSE)),"",VLOOKUP(A90,【入力用】個人登録!$A$59:$P$127,13,FALSE))</f>
        <v/>
      </c>
      <c r="N90" s="435" t="str">
        <f>IF(ISERROR(VLOOKUP(A90,【入力用】個人登録!$A$21:$P$50,14,FALSE)),"",VLOOKUP(A90,【入力用】個人登録!$A$21:$P$50,14,FALSE)) &amp; IF(ISERROR(VLOOKUP(A90,【入力用】個人登録!$A$59:$P$127,14,FALSE)),"",VLOOKUP(A90,【入力用】個人登録!$A$59:$P$127,14,FALSE))</f>
        <v/>
      </c>
      <c r="O90" s="436" t="str">
        <f>IF(ISERROR(VLOOKUP(A90,【入力用】個人登録!$A$21:$P$50,15,FALSE)),"",VLOOKUP(A90,【入力用】個人登録!$A$21:$P$50,15,FALSE)) &amp; IF(ISERROR(VLOOKUP(A90,【入力用】個人登録!$A$59:$P$127,15,FALSE)),"",VLOOKUP(A90,【入力用】個人登録!$A$59:$P$127,15,FALSE))</f>
        <v/>
      </c>
      <c r="P90" s="528" t="str">
        <f>IF(ISERROR(VLOOKUP(A90,【入力用】個人登録!$A$21:$P$50,16,FALSE)),"",VLOOKUP(A90,【入力用】個人登録!$A$21:$P$50,16,FALSE)) &amp; IF(ISERROR(VLOOKUP(A90,【入力用】個人登録!$A$59:$P$127,16,FALSE)),"",VLOOKUP(A90,【入力用】個人登録!$A$59:$P$127,16,FALSE))</f>
        <v/>
      </c>
      <c r="R90" s="355">
        <f>IF(ISERROR(VLOOKUP(A90,【入力用】個人登録!$A$59:$R$127,18,FALSE)),"",VLOOKUP(A90,【入力用】個人登録!$A$59:$R$127,18,FALSE))</f>
        <v>0</v>
      </c>
    </row>
    <row r="91" spans="1:18" ht="15" customHeight="1">
      <c r="A91" s="428" t="str">
        <f>【入力用】個人登録!A91</f>
        <v>63</v>
      </c>
      <c r="B91" s="429" t="str">
        <f>IF(ISERROR(VLOOKUP(A91,【入力用】個人登録!$A$21:$P$50,2,FALSE)),"",VLOOKUP(A91,【入力用】個人登録!$A$21:$P$50,2,FALSE)) &amp; IF(ISERROR(VLOOKUP(A91,【入力用】個人登録!$A$59:$P$127,2,FALSE)),"",VLOOKUP(A91,【入力用】個人登録!$A$59:$P$127,2,FALSE))</f>
        <v/>
      </c>
      <c r="C91" s="712" t="str">
        <f>IF(ISERROR(VLOOKUP(A91,【入力用】個人登録!$A$21:$P$50,3,FALSE)),"",VLOOKUP(A91,【入力用】個人登録!$A$21:$P$50,3,FALSE)) &amp; IF(ISERROR(VLOOKUP(A91,【入力用】個人登録!$A$59:$P$127,3,FALSE)),"",VLOOKUP(A91,【入力用】個人登録!$A$59:$P$127,3,FALSE))</f>
        <v/>
      </c>
      <c r="D91" s="713"/>
      <c r="E91" s="430" t="str">
        <f>IF(ISERROR(VLOOKUP(A91,【入力用】個人登録!$A$21:$P$50,5,FALSE)),"",VLOOKUP(A91,【入力用】個人登録!$A$21:$P$50,5,FALSE)) &amp; IF(ISERROR(VLOOKUP(A91,【入力用】個人登録!$A$59:$P$127,5,FALSE)),"",VLOOKUP(A91,【入力用】個人登録!$A$59:$P$127,5,FALSE))</f>
        <v/>
      </c>
      <c r="F91" s="714" t="str">
        <f>IF(ISERROR(VLOOKUP(A91,【入力用】個人登録!$A$21:$P$50,6,FALSE)),"",VLOOKUP(A91,【入力用】個人登録!$A$21:$P$50,6,FALSE)) &amp; IF(ISERROR(VLOOKUP(A91,【入力用】個人登録!$A$59:$P$127,6,FALSE)),"",VLOOKUP(A91,【入力用】個人登録!$A$59:$P$127,6,FALSE))</f>
        <v/>
      </c>
      <c r="G91" s="713"/>
      <c r="H91" s="432" t="str">
        <f>IF(ISERROR(VLOOKUP(A91,【入力用】個人登録!$A$21:$P$50,8,FALSE)),"",VLOOKUP(A91,【入力用】個人登録!$A$21:$P$50,8,FALSE)) &amp; IF(ISERROR(VLOOKUP(A91,【入力用】個人登録!$A$59:$P$127,8,FALSE)),"",VLOOKUP(A91,【入力用】個人登録!$A$59:$P$127,8,FALSE))</f>
        <v/>
      </c>
      <c r="I91" s="431" t="str">
        <f>IF(ISERROR(VLOOKUP(A91,【入力用】個人登録!$A$21:$P$50,9,FALSE)),"",VLOOKUP(A91,【入力用】個人登録!$A$21:$P$50,9,FALSE)) &amp; IF(ISERROR(VLOOKUP(A91,【入力用】個人登録!$A$59:$P$127,9,FALSE)),"",VLOOKUP(A91,【入力用】個人登録!$A$59:$P$127,9,FALSE))</f>
        <v/>
      </c>
      <c r="J91" s="715" t="str">
        <f>IF(ISERROR(VLOOKUP(A91,【入力用】個人登録!$A$21:$P$50,10,FALSE)),"",VLOOKUP(A91,【入力用】個人登録!$A$21:$P$50,10,FALSE)) &amp; IF(ISERROR(VLOOKUP(A91,【入力用】個人登録!$A$59:$P$127,10,FALSE)),"",VLOOKUP(A91,【入力用】個人登録!$A$59:$P$127,10,FALSE))</f>
        <v/>
      </c>
      <c r="K91" s="720"/>
      <c r="L91" s="433" t="str">
        <f>TEXT(IF(ISERROR(VLOOKUP(A91,【入力用】個人登録!$A$21:$P$50,12,FALSE)),"",VLOOKUP(A91,【入力用】個人登録!$A$21:$P$50,12,FALSE)) &amp; IF(ISERROR(VLOOKUP(A91,【入力用】個人登録!$A$59:$P$127,12,FALSE)),"",VLOOKUP(A91,【入力用】個人登録!$A$59:$P$127,12,FALSE)),"ge.m.d")</f>
        <v/>
      </c>
      <c r="M91" s="434" t="str">
        <f>IF(ISERROR(VLOOKUP(A91,【入力用】個人登録!$A$21:$P$50,13,FALSE)),"",VLOOKUP(A91,【入力用】個人登録!$A$21:$P$50,13,FALSE)) &amp; IF(ISERROR(VLOOKUP(A91,【入力用】個人登録!$A$59:$P$127,13,FALSE)),"",VLOOKUP(A91,【入力用】個人登録!$A$59:$P$127,13,FALSE))</f>
        <v/>
      </c>
      <c r="N91" s="435" t="str">
        <f>IF(ISERROR(VLOOKUP(A91,【入力用】個人登録!$A$21:$P$50,14,FALSE)),"",VLOOKUP(A91,【入力用】個人登録!$A$21:$P$50,14,FALSE)) &amp; IF(ISERROR(VLOOKUP(A91,【入力用】個人登録!$A$59:$P$127,14,FALSE)),"",VLOOKUP(A91,【入力用】個人登録!$A$59:$P$127,14,FALSE))</f>
        <v/>
      </c>
      <c r="O91" s="436" t="str">
        <f>IF(ISERROR(VLOOKUP(A91,【入力用】個人登録!$A$21:$P$50,15,FALSE)),"",VLOOKUP(A91,【入力用】個人登録!$A$21:$P$50,15,FALSE)) &amp; IF(ISERROR(VLOOKUP(A91,【入力用】個人登録!$A$59:$P$127,15,FALSE)),"",VLOOKUP(A91,【入力用】個人登録!$A$59:$P$127,15,FALSE))</f>
        <v/>
      </c>
      <c r="P91" s="528" t="str">
        <f>IF(ISERROR(VLOOKUP(A91,【入力用】個人登録!$A$21:$P$50,16,FALSE)),"",VLOOKUP(A91,【入力用】個人登録!$A$21:$P$50,16,FALSE)) &amp; IF(ISERROR(VLOOKUP(A91,【入力用】個人登録!$A$59:$P$127,16,FALSE)),"",VLOOKUP(A91,【入力用】個人登録!$A$59:$P$127,16,FALSE))</f>
        <v/>
      </c>
      <c r="R91" s="355">
        <f>IF(ISERROR(VLOOKUP(A91,【入力用】個人登録!$A$59:$R$127,18,FALSE)),"",VLOOKUP(A91,【入力用】個人登録!$A$59:$R$127,18,FALSE))</f>
        <v>0</v>
      </c>
    </row>
    <row r="92" spans="1:18" ht="15" customHeight="1">
      <c r="A92" s="428" t="str">
        <f>【入力用】個人登録!A92</f>
        <v>64</v>
      </c>
      <c r="B92" s="429" t="str">
        <f>IF(ISERROR(VLOOKUP(A92,【入力用】個人登録!$A$21:$P$50,2,FALSE)),"",VLOOKUP(A92,【入力用】個人登録!$A$21:$P$50,2,FALSE)) &amp; IF(ISERROR(VLOOKUP(A92,【入力用】個人登録!$A$59:$P$127,2,FALSE)),"",VLOOKUP(A92,【入力用】個人登録!$A$59:$P$127,2,FALSE))</f>
        <v/>
      </c>
      <c r="C92" s="712" t="str">
        <f>IF(ISERROR(VLOOKUP(A92,【入力用】個人登録!$A$21:$P$50,3,FALSE)),"",VLOOKUP(A92,【入力用】個人登録!$A$21:$P$50,3,FALSE)) &amp; IF(ISERROR(VLOOKUP(A92,【入力用】個人登録!$A$59:$P$127,3,FALSE)),"",VLOOKUP(A92,【入力用】個人登録!$A$59:$P$127,3,FALSE))</f>
        <v/>
      </c>
      <c r="D92" s="713"/>
      <c r="E92" s="430" t="str">
        <f>IF(ISERROR(VLOOKUP(A92,【入力用】個人登録!$A$21:$P$50,5,FALSE)),"",VLOOKUP(A92,【入力用】個人登録!$A$21:$P$50,5,FALSE)) &amp; IF(ISERROR(VLOOKUP(A92,【入力用】個人登録!$A$59:$P$127,5,FALSE)),"",VLOOKUP(A92,【入力用】個人登録!$A$59:$P$127,5,FALSE))</f>
        <v/>
      </c>
      <c r="F92" s="714" t="str">
        <f>IF(ISERROR(VLOOKUP(A92,【入力用】個人登録!$A$21:$P$50,6,FALSE)),"",VLOOKUP(A92,【入力用】個人登録!$A$21:$P$50,6,FALSE)) &amp; IF(ISERROR(VLOOKUP(A92,【入力用】個人登録!$A$59:$P$127,6,FALSE)),"",VLOOKUP(A92,【入力用】個人登録!$A$59:$P$127,6,FALSE))</f>
        <v/>
      </c>
      <c r="G92" s="713"/>
      <c r="H92" s="432" t="str">
        <f>IF(ISERROR(VLOOKUP(A92,【入力用】個人登録!$A$21:$P$50,8,FALSE)),"",VLOOKUP(A92,【入力用】個人登録!$A$21:$P$50,8,FALSE)) &amp; IF(ISERROR(VLOOKUP(A92,【入力用】個人登録!$A$59:$P$127,8,FALSE)),"",VLOOKUP(A92,【入力用】個人登録!$A$59:$P$127,8,FALSE))</f>
        <v/>
      </c>
      <c r="I92" s="431" t="str">
        <f>IF(ISERROR(VLOOKUP(A92,【入力用】個人登録!$A$21:$P$50,9,FALSE)),"",VLOOKUP(A92,【入力用】個人登録!$A$21:$P$50,9,FALSE)) &amp; IF(ISERROR(VLOOKUP(A92,【入力用】個人登録!$A$59:$P$127,9,FALSE)),"",VLOOKUP(A92,【入力用】個人登録!$A$59:$P$127,9,FALSE))</f>
        <v/>
      </c>
      <c r="J92" s="715" t="str">
        <f>IF(ISERROR(VLOOKUP(A92,【入力用】個人登録!$A$21:$P$50,10,FALSE)),"",VLOOKUP(A92,【入力用】個人登録!$A$21:$P$50,10,FALSE)) &amp; IF(ISERROR(VLOOKUP(A92,【入力用】個人登録!$A$59:$P$127,10,FALSE)),"",VLOOKUP(A92,【入力用】個人登録!$A$59:$P$127,10,FALSE))</f>
        <v/>
      </c>
      <c r="K92" s="720"/>
      <c r="L92" s="433" t="str">
        <f>TEXT(IF(ISERROR(VLOOKUP(A92,【入力用】個人登録!$A$21:$P$50,12,FALSE)),"",VLOOKUP(A92,【入力用】個人登録!$A$21:$P$50,12,FALSE)) &amp; IF(ISERROR(VLOOKUP(A92,【入力用】個人登録!$A$59:$P$127,12,FALSE)),"",VLOOKUP(A92,【入力用】個人登録!$A$59:$P$127,12,FALSE)),"ge.m.d")</f>
        <v/>
      </c>
      <c r="M92" s="434" t="str">
        <f>IF(ISERROR(VLOOKUP(A92,【入力用】個人登録!$A$21:$P$50,13,FALSE)),"",VLOOKUP(A92,【入力用】個人登録!$A$21:$P$50,13,FALSE)) &amp; IF(ISERROR(VLOOKUP(A92,【入力用】個人登録!$A$59:$P$127,13,FALSE)),"",VLOOKUP(A92,【入力用】個人登録!$A$59:$P$127,13,FALSE))</f>
        <v/>
      </c>
      <c r="N92" s="435" t="str">
        <f>IF(ISERROR(VLOOKUP(A92,【入力用】個人登録!$A$21:$P$50,14,FALSE)),"",VLOOKUP(A92,【入力用】個人登録!$A$21:$P$50,14,FALSE)) &amp; IF(ISERROR(VLOOKUP(A92,【入力用】個人登録!$A$59:$P$127,14,FALSE)),"",VLOOKUP(A92,【入力用】個人登録!$A$59:$P$127,14,FALSE))</f>
        <v/>
      </c>
      <c r="O92" s="436" t="str">
        <f>IF(ISERROR(VLOOKUP(A92,【入力用】個人登録!$A$21:$P$50,15,FALSE)),"",VLOOKUP(A92,【入力用】個人登録!$A$21:$P$50,15,FALSE)) &amp; IF(ISERROR(VLOOKUP(A92,【入力用】個人登録!$A$59:$P$127,15,FALSE)),"",VLOOKUP(A92,【入力用】個人登録!$A$59:$P$127,15,FALSE))</f>
        <v/>
      </c>
      <c r="P92" s="528" t="str">
        <f>IF(ISERROR(VLOOKUP(A92,【入力用】個人登録!$A$21:$P$50,16,FALSE)),"",VLOOKUP(A92,【入力用】個人登録!$A$21:$P$50,16,FALSE)) &amp; IF(ISERROR(VLOOKUP(A92,【入力用】個人登録!$A$59:$P$127,16,FALSE)),"",VLOOKUP(A92,【入力用】個人登録!$A$59:$P$127,16,FALSE))</f>
        <v/>
      </c>
      <c r="R92" s="355">
        <f>IF(ISERROR(VLOOKUP(A92,【入力用】個人登録!$A$59:$R$127,18,FALSE)),"",VLOOKUP(A92,【入力用】個人登録!$A$59:$R$127,18,FALSE))</f>
        <v>0</v>
      </c>
    </row>
    <row r="93" spans="1:18" ht="15" customHeight="1">
      <c r="A93" s="428" t="str">
        <f>【入力用】個人登録!A93</f>
        <v>65</v>
      </c>
      <c r="B93" s="429" t="str">
        <f>IF(ISERROR(VLOOKUP(A93,【入力用】個人登録!$A$21:$P$50,2,FALSE)),"",VLOOKUP(A93,【入力用】個人登録!$A$21:$P$50,2,FALSE)) &amp; IF(ISERROR(VLOOKUP(A93,【入力用】個人登録!$A$59:$P$127,2,FALSE)),"",VLOOKUP(A93,【入力用】個人登録!$A$59:$P$127,2,FALSE))</f>
        <v/>
      </c>
      <c r="C93" s="712" t="str">
        <f>IF(ISERROR(VLOOKUP(A93,【入力用】個人登録!$A$21:$P$50,3,FALSE)),"",VLOOKUP(A93,【入力用】個人登録!$A$21:$P$50,3,FALSE)) &amp; IF(ISERROR(VLOOKUP(A93,【入力用】個人登録!$A$59:$P$127,3,FALSE)),"",VLOOKUP(A93,【入力用】個人登録!$A$59:$P$127,3,FALSE))</f>
        <v/>
      </c>
      <c r="D93" s="713"/>
      <c r="E93" s="430" t="str">
        <f>IF(ISERROR(VLOOKUP(A93,【入力用】個人登録!$A$21:$P$50,5,FALSE)),"",VLOOKUP(A93,【入力用】個人登録!$A$21:$P$50,5,FALSE)) &amp; IF(ISERROR(VLOOKUP(A93,【入力用】個人登録!$A$59:$P$127,5,FALSE)),"",VLOOKUP(A93,【入力用】個人登録!$A$59:$P$127,5,FALSE))</f>
        <v/>
      </c>
      <c r="F93" s="714" t="str">
        <f>IF(ISERROR(VLOOKUP(A93,【入力用】個人登録!$A$21:$P$50,6,FALSE)),"",VLOOKUP(A93,【入力用】個人登録!$A$21:$P$50,6,FALSE)) &amp; IF(ISERROR(VLOOKUP(A93,【入力用】個人登録!$A$59:$P$127,6,FALSE)),"",VLOOKUP(A93,【入力用】個人登録!$A$59:$P$127,6,FALSE))</f>
        <v/>
      </c>
      <c r="G93" s="713"/>
      <c r="H93" s="432" t="str">
        <f>IF(ISERROR(VLOOKUP(A93,【入力用】個人登録!$A$21:$P$50,8,FALSE)),"",VLOOKUP(A93,【入力用】個人登録!$A$21:$P$50,8,FALSE)) &amp; IF(ISERROR(VLOOKUP(A93,【入力用】個人登録!$A$59:$P$127,8,FALSE)),"",VLOOKUP(A93,【入力用】個人登録!$A$59:$P$127,8,FALSE))</f>
        <v/>
      </c>
      <c r="I93" s="431" t="str">
        <f>IF(ISERROR(VLOOKUP(A93,【入力用】個人登録!$A$21:$P$50,9,FALSE)),"",VLOOKUP(A93,【入力用】個人登録!$A$21:$P$50,9,FALSE)) &amp; IF(ISERROR(VLOOKUP(A93,【入力用】個人登録!$A$59:$P$127,9,FALSE)),"",VLOOKUP(A93,【入力用】個人登録!$A$59:$P$127,9,FALSE))</f>
        <v/>
      </c>
      <c r="J93" s="715" t="str">
        <f>IF(ISERROR(VLOOKUP(A93,【入力用】個人登録!$A$21:$P$50,10,FALSE)),"",VLOOKUP(A93,【入力用】個人登録!$A$21:$P$50,10,FALSE)) &amp; IF(ISERROR(VLOOKUP(A93,【入力用】個人登録!$A$59:$P$127,10,FALSE)),"",VLOOKUP(A93,【入力用】個人登録!$A$59:$P$127,10,FALSE))</f>
        <v/>
      </c>
      <c r="K93" s="720"/>
      <c r="L93" s="433" t="str">
        <f>TEXT(IF(ISERROR(VLOOKUP(A93,【入力用】個人登録!$A$21:$P$50,12,FALSE)),"",VLOOKUP(A93,【入力用】個人登録!$A$21:$P$50,12,FALSE)) &amp; IF(ISERROR(VLOOKUP(A93,【入力用】個人登録!$A$59:$P$127,12,FALSE)),"",VLOOKUP(A93,【入力用】個人登録!$A$59:$P$127,12,FALSE)),"ge.m.d")</f>
        <v/>
      </c>
      <c r="M93" s="434" t="str">
        <f>IF(ISERROR(VLOOKUP(A93,【入力用】個人登録!$A$21:$P$50,13,FALSE)),"",VLOOKUP(A93,【入力用】個人登録!$A$21:$P$50,13,FALSE)) &amp; IF(ISERROR(VLOOKUP(A93,【入力用】個人登録!$A$59:$P$127,13,FALSE)),"",VLOOKUP(A93,【入力用】個人登録!$A$59:$P$127,13,FALSE))</f>
        <v/>
      </c>
      <c r="N93" s="435" t="str">
        <f>IF(ISERROR(VLOOKUP(A93,【入力用】個人登録!$A$21:$P$50,14,FALSE)),"",VLOOKUP(A93,【入力用】個人登録!$A$21:$P$50,14,FALSE)) &amp; IF(ISERROR(VLOOKUP(A93,【入力用】個人登録!$A$59:$P$127,14,FALSE)),"",VLOOKUP(A93,【入力用】個人登録!$A$59:$P$127,14,FALSE))</f>
        <v/>
      </c>
      <c r="O93" s="436" t="str">
        <f>IF(ISERROR(VLOOKUP(A93,【入力用】個人登録!$A$21:$P$50,15,FALSE)),"",VLOOKUP(A93,【入力用】個人登録!$A$21:$P$50,15,FALSE)) &amp; IF(ISERROR(VLOOKUP(A93,【入力用】個人登録!$A$59:$P$127,15,FALSE)),"",VLOOKUP(A93,【入力用】個人登録!$A$59:$P$127,15,FALSE))</f>
        <v/>
      </c>
      <c r="P93" s="528" t="str">
        <f>IF(ISERROR(VLOOKUP(A93,【入力用】個人登録!$A$21:$P$50,16,FALSE)),"",VLOOKUP(A93,【入力用】個人登録!$A$21:$P$50,16,FALSE)) &amp; IF(ISERROR(VLOOKUP(A93,【入力用】個人登録!$A$59:$P$127,16,FALSE)),"",VLOOKUP(A93,【入力用】個人登録!$A$59:$P$127,16,FALSE))</f>
        <v/>
      </c>
      <c r="R93" s="355">
        <f>IF(ISERROR(VLOOKUP(A93,【入力用】個人登録!$A$59:$R$127,18,FALSE)),"",VLOOKUP(A93,【入力用】個人登録!$A$59:$R$127,18,FALSE))</f>
        <v>0</v>
      </c>
    </row>
    <row r="94" spans="1:18" ht="15" customHeight="1">
      <c r="A94" s="428" t="str">
        <f>【入力用】個人登録!A94</f>
        <v>66</v>
      </c>
      <c r="B94" s="429" t="str">
        <f>IF(ISERROR(VLOOKUP(A94,【入力用】個人登録!$A$21:$P$50,2,FALSE)),"",VLOOKUP(A94,【入力用】個人登録!$A$21:$P$50,2,FALSE)) &amp; IF(ISERROR(VLOOKUP(A94,【入力用】個人登録!$A$59:$P$127,2,FALSE)),"",VLOOKUP(A94,【入力用】個人登録!$A$59:$P$127,2,FALSE))</f>
        <v/>
      </c>
      <c r="C94" s="712" t="str">
        <f>IF(ISERROR(VLOOKUP(A94,【入力用】個人登録!$A$21:$P$50,3,FALSE)),"",VLOOKUP(A94,【入力用】個人登録!$A$21:$P$50,3,FALSE)) &amp; IF(ISERROR(VLOOKUP(A94,【入力用】個人登録!$A$59:$P$127,3,FALSE)),"",VLOOKUP(A94,【入力用】個人登録!$A$59:$P$127,3,FALSE))</f>
        <v/>
      </c>
      <c r="D94" s="713"/>
      <c r="E94" s="430" t="str">
        <f>IF(ISERROR(VLOOKUP(A94,【入力用】個人登録!$A$21:$P$50,5,FALSE)),"",VLOOKUP(A94,【入力用】個人登録!$A$21:$P$50,5,FALSE)) &amp; IF(ISERROR(VLOOKUP(A94,【入力用】個人登録!$A$59:$P$127,5,FALSE)),"",VLOOKUP(A94,【入力用】個人登録!$A$59:$P$127,5,FALSE))</f>
        <v/>
      </c>
      <c r="F94" s="714" t="str">
        <f>IF(ISERROR(VLOOKUP(A94,【入力用】個人登録!$A$21:$P$50,6,FALSE)),"",VLOOKUP(A94,【入力用】個人登録!$A$21:$P$50,6,FALSE)) &amp; IF(ISERROR(VLOOKUP(A94,【入力用】個人登録!$A$59:$P$127,6,FALSE)),"",VLOOKUP(A94,【入力用】個人登録!$A$59:$P$127,6,FALSE))</f>
        <v/>
      </c>
      <c r="G94" s="713"/>
      <c r="H94" s="432" t="str">
        <f>IF(ISERROR(VLOOKUP(A94,【入力用】個人登録!$A$21:$P$50,8,FALSE)),"",VLOOKUP(A94,【入力用】個人登録!$A$21:$P$50,8,FALSE)) &amp; IF(ISERROR(VLOOKUP(A94,【入力用】個人登録!$A$59:$P$127,8,FALSE)),"",VLOOKUP(A94,【入力用】個人登録!$A$59:$P$127,8,FALSE))</f>
        <v/>
      </c>
      <c r="I94" s="431" t="str">
        <f>IF(ISERROR(VLOOKUP(A94,【入力用】個人登録!$A$21:$P$50,9,FALSE)),"",VLOOKUP(A94,【入力用】個人登録!$A$21:$P$50,9,FALSE)) &amp; IF(ISERROR(VLOOKUP(A94,【入力用】個人登録!$A$59:$P$127,9,FALSE)),"",VLOOKUP(A94,【入力用】個人登録!$A$59:$P$127,9,FALSE))</f>
        <v/>
      </c>
      <c r="J94" s="715" t="str">
        <f>IF(ISERROR(VLOOKUP(A94,【入力用】個人登録!$A$21:$P$50,10,FALSE)),"",VLOOKUP(A94,【入力用】個人登録!$A$21:$P$50,10,FALSE)) &amp; IF(ISERROR(VLOOKUP(A94,【入力用】個人登録!$A$59:$P$127,10,FALSE)),"",VLOOKUP(A94,【入力用】個人登録!$A$59:$P$127,10,FALSE))</f>
        <v/>
      </c>
      <c r="K94" s="720"/>
      <c r="L94" s="433" t="str">
        <f>TEXT(IF(ISERROR(VLOOKUP(A94,【入力用】個人登録!$A$21:$P$50,12,FALSE)),"",VLOOKUP(A94,【入力用】個人登録!$A$21:$P$50,12,FALSE)) &amp; IF(ISERROR(VLOOKUP(A94,【入力用】個人登録!$A$59:$P$127,12,FALSE)),"",VLOOKUP(A94,【入力用】個人登録!$A$59:$P$127,12,FALSE)),"ge.m.d")</f>
        <v/>
      </c>
      <c r="M94" s="434" t="str">
        <f>IF(ISERROR(VLOOKUP(A94,【入力用】個人登録!$A$21:$P$50,13,FALSE)),"",VLOOKUP(A94,【入力用】個人登録!$A$21:$P$50,13,FALSE)) &amp; IF(ISERROR(VLOOKUP(A94,【入力用】個人登録!$A$59:$P$127,13,FALSE)),"",VLOOKUP(A94,【入力用】個人登録!$A$59:$P$127,13,FALSE))</f>
        <v/>
      </c>
      <c r="N94" s="435" t="str">
        <f>IF(ISERROR(VLOOKUP(A94,【入力用】個人登録!$A$21:$P$50,14,FALSE)),"",VLOOKUP(A94,【入力用】個人登録!$A$21:$P$50,14,FALSE)) &amp; IF(ISERROR(VLOOKUP(A94,【入力用】個人登録!$A$59:$P$127,14,FALSE)),"",VLOOKUP(A94,【入力用】個人登録!$A$59:$P$127,14,FALSE))</f>
        <v/>
      </c>
      <c r="O94" s="436" t="str">
        <f>IF(ISERROR(VLOOKUP(A94,【入力用】個人登録!$A$21:$P$50,15,FALSE)),"",VLOOKUP(A94,【入力用】個人登録!$A$21:$P$50,15,FALSE)) &amp; IF(ISERROR(VLOOKUP(A94,【入力用】個人登録!$A$59:$P$127,15,FALSE)),"",VLOOKUP(A94,【入力用】個人登録!$A$59:$P$127,15,FALSE))</f>
        <v/>
      </c>
      <c r="P94" s="528" t="str">
        <f>IF(ISERROR(VLOOKUP(A94,【入力用】個人登録!$A$21:$P$50,16,FALSE)),"",VLOOKUP(A94,【入力用】個人登録!$A$21:$P$50,16,FALSE)) &amp; IF(ISERROR(VLOOKUP(A94,【入力用】個人登録!$A$59:$P$127,16,FALSE)),"",VLOOKUP(A94,【入力用】個人登録!$A$59:$P$127,16,FALSE))</f>
        <v/>
      </c>
      <c r="R94" s="355">
        <f>IF(ISERROR(VLOOKUP(A94,【入力用】個人登録!$A$59:$R$127,18,FALSE)),"",VLOOKUP(A94,【入力用】個人登録!$A$59:$R$127,18,FALSE))</f>
        <v>0</v>
      </c>
    </row>
    <row r="95" spans="1:18" ht="15" customHeight="1">
      <c r="A95" s="428" t="str">
        <f>【入力用】個人登録!A95</f>
        <v>67</v>
      </c>
      <c r="B95" s="429" t="str">
        <f>IF(ISERROR(VLOOKUP(A95,【入力用】個人登録!$A$21:$P$50,2,FALSE)),"",VLOOKUP(A95,【入力用】個人登録!$A$21:$P$50,2,FALSE)) &amp; IF(ISERROR(VLOOKUP(A95,【入力用】個人登録!$A$59:$P$127,2,FALSE)),"",VLOOKUP(A95,【入力用】個人登録!$A$59:$P$127,2,FALSE))</f>
        <v/>
      </c>
      <c r="C95" s="712" t="str">
        <f>IF(ISERROR(VLOOKUP(A95,【入力用】個人登録!$A$21:$P$50,3,FALSE)),"",VLOOKUP(A95,【入力用】個人登録!$A$21:$P$50,3,FALSE)) &amp; IF(ISERROR(VLOOKUP(A95,【入力用】個人登録!$A$59:$P$127,3,FALSE)),"",VLOOKUP(A95,【入力用】個人登録!$A$59:$P$127,3,FALSE))</f>
        <v/>
      </c>
      <c r="D95" s="713"/>
      <c r="E95" s="430" t="str">
        <f>IF(ISERROR(VLOOKUP(A95,【入力用】個人登録!$A$21:$P$50,5,FALSE)),"",VLOOKUP(A95,【入力用】個人登録!$A$21:$P$50,5,FALSE)) &amp; IF(ISERROR(VLOOKUP(A95,【入力用】個人登録!$A$59:$P$127,5,FALSE)),"",VLOOKUP(A95,【入力用】個人登録!$A$59:$P$127,5,FALSE))</f>
        <v/>
      </c>
      <c r="F95" s="714" t="str">
        <f>IF(ISERROR(VLOOKUP(A95,【入力用】個人登録!$A$21:$P$50,6,FALSE)),"",VLOOKUP(A95,【入力用】個人登録!$A$21:$P$50,6,FALSE)) &amp; IF(ISERROR(VLOOKUP(A95,【入力用】個人登録!$A$59:$P$127,6,FALSE)),"",VLOOKUP(A95,【入力用】個人登録!$A$59:$P$127,6,FALSE))</f>
        <v/>
      </c>
      <c r="G95" s="713"/>
      <c r="H95" s="432" t="str">
        <f>IF(ISERROR(VLOOKUP(A95,【入力用】個人登録!$A$21:$P$50,8,FALSE)),"",VLOOKUP(A95,【入力用】個人登録!$A$21:$P$50,8,FALSE)) &amp; IF(ISERROR(VLOOKUP(A95,【入力用】個人登録!$A$59:$P$127,8,FALSE)),"",VLOOKUP(A95,【入力用】個人登録!$A$59:$P$127,8,FALSE))</f>
        <v/>
      </c>
      <c r="I95" s="431" t="str">
        <f>IF(ISERROR(VLOOKUP(A95,【入力用】個人登録!$A$21:$P$50,9,FALSE)),"",VLOOKUP(A95,【入力用】個人登録!$A$21:$P$50,9,FALSE)) &amp; IF(ISERROR(VLOOKUP(A95,【入力用】個人登録!$A$59:$P$127,9,FALSE)),"",VLOOKUP(A95,【入力用】個人登録!$A$59:$P$127,9,FALSE))</f>
        <v/>
      </c>
      <c r="J95" s="715" t="str">
        <f>IF(ISERROR(VLOOKUP(A95,【入力用】個人登録!$A$21:$P$50,10,FALSE)),"",VLOOKUP(A95,【入力用】個人登録!$A$21:$P$50,10,FALSE)) &amp; IF(ISERROR(VLOOKUP(A95,【入力用】個人登録!$A$59:$P$127,10,FALSE)),"",VLOOKUP(A95,【入力用】個人登録!$A$59:$P$127,10,FALSE))</f>
        <v/>
      </c>
      <c r="K95" s="720"/>
      <c r="L95" s="433" t="str">
        <f>TEXT(IF(ISERROR(VLOOKUP(A95,【入力用】個人登録!$A$21:$P$50,12,FALSE)),"",VLOOKUP(A95,【入力用】個人登録!$A$21:$P$50,12,FALSE)) &amp; IF(ISERROR(VLOOKUP(A95,【入力用】個人登録!$A$59:$P$127,12,FALSE)),"",VLOOKUP(A95,【入力用】個人登録!$A$59:$P$127,12,FALSE)),"ge.m.d")</f>
        <v/>
      </c>
      <c r="M95" s="434" t="str">
        <f>IF(ISERROR(VLOOKUP(A95,【入力用】個人登録!$A$21:$P$50,13,FALSE)),"",VLOOKUP(A95,【入力用】個人登録!$A$21:$P$50,13,FALSE)) &amp; IF(ISERROR(VLOOKUP(A95,【入力用】個人登録!$A$59:$P$127,13,FALSE)),"",VLOOKUP(A95,【入力用】個人登録!$A$59:$P$127,13,FALSE))</f>
        <v/>
      </c>
      <c r="N95" s="435" t="str">
        <f>IF(ISERROR(VLOOKUP(A95,【入力用】個人登録!$A$21:$P$50,14,FALSE)),"",VLOOKUP(A95,【入力用】個人登録!$A$21:$P$50,14,FALSE)) &amp; IF(ISERROR(VLOOKUP(A95,【入力用】個人登録!$A$59:$P$127,14,FALSE)),"",VLOOKUP(A95,【入力用】個人登録!$A$59:$P$127,14,FALSE))</f>
        <v/>
      </c>
      <c r="O95" s="436" t="str">
        <f>IF(ISERROR(VLOOKUP(A95,【入力用】個人登録!$A$21:$P$50,15,FALSE)),"",VLOOKUP(A95,【入力用】個人登録!$A$21:$P$50,15,FALSE)) &amp; IF(ISERROR(VLOOKUP(A95,【入力用】個人登録!$A$59:$P$127,15,FALSE)),"",VLOOKUP(A95,【入力用】個人登録!$A$59:$P$127,15,FALSE))</f>
        <v/>
      </c>
      <c r="P95" s="528" t="str">
        <f>IF(ISERROR(VLOOKUP(A95,【入力用】個人登録!$A$21:$P$50,16,FALSE)),"",VLOOKUP(A95,【入力用】個人登録!$A$21:$P$50,16,FALSE)) &amp; IF(ISERROR(VLOOKUP(A95,【入力用】個人登録!$A$59:$P$127,16,FALSE)),"",VLOOKUP(A95,【入力用】個人登録!$A$59:$P$127,16,FALSE))</f>
        <v/>
      </c>
      <c r="R95" s="355">
        <f>IF(ISERROR(VLOOKUP(A95,【入力用】個人登録!$A$59:$R$127,18,FALSE)),"",VLOOKUP(A95,【入力用】個人登録!$A$59:$R$127,18,FALSE))</f>
        <v>0</v>
      </c>
    </row>
    <row r="96" spans="1:18" ht="15" customHeight="1">
      <c r="A96" s="428" t="str">
        <f>【入力用】個人登録!A96</f>
        <v>68</v>
      </c>
      <c r="B96" s="429" t="str">
        <f>IF(ISERROR(VLOOKUP(A96,【入力用】個人登録!$A$21:$P$50,2,FALSE)),"",VLOOKUP(A96,【入力用】個人登録!$A$21:$P$50,2,FALSE)) &amp; IF(ISERROR(VLOOKUP(A96,【入力用】個人登録!$A$59:$P$127,2,FALSE)),"",VLOOKUP(A96,【入力用】個人登録!$A$59:$P$127,2,FALSE))</f>
        <v/>
      </c>
      <c r="C96" s="712" t="str">
        <f>IF(ISERROR(VLOOKUP(A96,【入力用】個人登録!$A$21:$P$50,3,FALSE)),"",VLOOKUP(A96,【入力用】個人登録!$A$21:$P$50,3,FALSE)) &amp; IF(ISERROR(VLOOKUP(A96,【入力用】個人登録!$A$59:$P$127,3,FALSE)),"",VLOOKUP(A96,【入力用】個人登録!$A$59:$P$127,3,FALSE))</f>
        <v/>
      </c>
      <c r="D96" s="713"/>
      <c r="E96" s="430" t="str">
        <f>IF(ISERROR(VLOOKUP(A96,【入力用】個人登録!$A$21:$P$50,5,FALSE)),"",VLOOKUP(A96,【入力用】個人登録!$A$21:$P$50,5,FALSE)) &amp; IF(ISERROR(VLOOKUP(A96,【入力用】個人登録!$A$59:$P$127,5,FALSE)),"",VLOOKUP(A96,【入力用】個人登録!$A$59:$P$127,5,FALSE))</f>
        <v/>
      </c>
      <c r="F96" s="714" t="str">
        <f>IF(ISERROR(VLOOKUP(A96,【入力用】個人登録!$A$21:$P$50,6,FALSE)),"",VLOOKUP(A96,【入力用】個人登録!$A$21:$P$50,6,FALSE)) &amp; IF(ISERROR(VLOOKUP(A96,【入力用】個人登録!$A$59:$P$127,6,FALSE)),"",VLOOKUP(A96,【入力用】個人登録!$A$59:$P$127,6,FALSE))</f>
        <v/>
      </c>
      <c r="G96" s="713"/>
      <c r="H96" s="432" t="str">
        <f>IF(ISERROR(VLOOKUP(A96,【入力用】個人登録!$A$21:$P$50,8,FALSE)),"",VLOOKUP(A96,【入力用】個人登録!$A$21:$P$50,8,FALSE)) &amp; IF(ISERROR(VLOOKUP(A96,【入力用】個人登録!$A$59:$P$127,8,FALSE)),"",VLOOKUP(A96,【入力用】個人登録!$A$59:$P$127,8,FALSE))</f>
        <v/>
      </c>
      <c r="I96" s="431" t="str">
        <f>IF(ISERROR(VLOOKUP(A96,【入力用】個人登録!$A$21:$P$50,9,FALSE)),"",VLOOKUP(A96,【入力用】個人登録!$A$21:$P$50,9,FALSE)) &amp; IF(ISERROR(VLOOKUP(A96,【入力用】個人登録!$A$59:$P$127,9,FALSE)),"",VLOOKUP(A96,【入力用】個人登録!$A$59:$P$127,9,FALSE))</f>
        <v/>
      </c>
      <c r="J96" s="715" t="str">
        <f>IF(ISERROR(VLOOKUP(A96,【入力用】個人登録!$A$21:$P$50,10,FALSE)),"",VLOOKUP(A96,【入力用】個人登録!$A$21:$P$50,10,FALSE)) &amp; IF(ISERROR(VLOOKUP(A96,【入力用】個人登録!$A$59:$P$127,10,FALSE)),"",VLOOKUP(A96,【入力用】個人登録!$A$59:$P$127,10,FALSE))</f>
        <v/>
      </c>
      <c r="K96" s="720"/>
      <c r="L96" s="433" t="str">
        <f>TEXT(IF(ISERROR(VLOOKUP(A96,【入力用】個人登録!$A$21:$P$50,12,FALSE)),"",VLOOKUP(A96,【入力用】個人登録!$A$21:$P$50,12,FALSE)) &amp; IF(ISERROR(VLOOKUP(A96,【入力用】個人登録!$A$59:$P$127,12,FALSE)),"",VLOOKUP(A96,【入力用】個人登録!$A$59:$P$127,12,FALSE)),"ge.m.d")</f>
        <v/>
      </c>
      <c r="M96" s="434" t="str">
        <f>IF(ISERROR(VLOOKUP(A96,【入力用】個人登録!$A$21:$P$50,13,FALSE)),"",VLOOKUP(A96,【入力用】個人登録!$A$21:$P$50,13,FALSE)) &amp; IF(ISERROR(VLOOKUP(A96,【入力用】個人登録!$A$59:$P$127,13,FALSE)),"",VLOOKUP(A96,【入力用】個人登録!$A$59:$P$127,13,FALSE))</f>
        <v/>
      </c>
      <c r="N96" s="435" t="str">
        <f>IF(ISERROR(VLOOKUP(A96,【入力用】個人登録!$A$21:$P$50,14,FALSE)),"",VLOOKUP(A96,【入力用】個人登録!$A$21:$P$50,14,FALSE)) &amp; IF(ISERROR(VLOOKUP(A96,【入力用】個人登録!$A$59:$P$127,14,FALSE)),"",VLOOKUP(A96,【入力用】個人登録!$A$59:$P$127,14,FALSE))</f>
        <v/>
      </c>
      <c r="O96" s="436" t="str">
        <f>IF(ISERROR(VLOOKUP(A96,【入力用】個人登録!$A$21:$P$50,15,FALSE)),"",VLOOKUP(A96,【入力用】個人登録!$A$21:$P$50,15,FALSE)) &amp; IF(ISERROR(VLOOKUP(A96,【入力用】個人登録!$A$59:$P$127,15,FALSE)),"",VLOOKUP(A96,【入力用】個人登録!$A$59:$P$127,15,FALSE))</f>
        <v/>
      </c>
      <c r="P96" s="528" t="str">
        <f>IF(ISERROR(VLOOKUP(A96,【入力用】個人登録!$A$21:$P$50,16,FALSE)),"",VLOOKUP(A96,【入力用】個人登録!$A$21:$P$50,16,FALSE)) &amp; IF(ISERROR(VLOOKUP(A96,【入力用】個人登録!$A$59:$P$127,16,FALSE)),"",VLOOKUP(A96,【入力用】個人登録!$A$59:$P$127,16,FALSE))</f>
        <v/>
      </c>
      <c r="R96" s="355">
        <f>IF(ISERROR(VLOOKUP(A96,【入力用】個人登録!$A$59:$R$127,18,FALSE)),"",VLOOKUP(A96,【入力用】個人登録!$A$59:$R$127,18,FALSE))</f>
        <v>0</v>
      </c>
    </row>
    <row r="97" spans="1:18" ht="15" customHeight="1">
      <c r="A97" s="428" t="str">
        <f>【入力用】個人登録!A97</f>
        <v>69</v>
      </c>
      <c r="B97" s="429" t="str">
        <f>IF(ISERROR(VLOOKUP(A97,【入力用】個人登録!$A$21:$P$50,2,FALSE)),"",VLOOKUP(A97,【入力用】個人登録!$A$21:$P$50,2,FALSE)) &amp; IF(ISERROR(VLOOKUP(A97,【入力用】個人登録!$A$59:$P$127,2,FALSE)),"",VLOOKUP(A97,【入力用】個人登録!$A$59:$P$127,2,FALSE))</f>
        <v/>
      </c>
      <c r="C97" s="712" t="str">
        <f>IF(ISERROR(VLOOKUP(A97,【入力用】個人登録!$A$21:$P$50,3,FALSE)),"",VLOOKUP(A97,【入力用】個人登録!$A$21:$P$50,3,FALSE)) &amp; IF(ISERROR(VLOOKUP(A97,【入力用】個人登録!$A$59:$P$127,3,FALSE)),"",VLOOKUP(A97,【入力用】個人登録!$A$59:$P$127,3,FALSE))</f>
        <v/>
      </c>
      <c r="D97" s="713"/>
      <c r="E97" s="430" t="str">
        <f>IF(ISERROR(VLOOKUP(A97,【入力用】個人登録!$A$21:$P$50,5,FALSE)),"",VLOOKUP(A97,【入力用】個人登録!$A$21:$P$50,5,FALSE)) &amp; IF(ISERROR(VLOOKUP(A97,【入力用】個人登録!$A$59:$P$127,5,FALSE)),"",VLOOKUP(A97,【入力用】個人登録!$A$59:$P$127,5,FALSE))</f>
        <v/>
      </c>
      <c r="F97" s="714" t="str">
        <f>IF(ISERROR(VLOOKUP(A97,【入力用】個人登録!$A$21:$P$50,6,FALSE)),"",VLOOKUP(A97,【入力用】個人登録!$A$21:$P$50,6,FALSE)) &amp; IF(ISERROR(VLOOKUP(A97,【入力用】個人登録!$A$59:$P$127,6,FALSE)),"",VLOOKUP(A97,【入力用】個人登録!$A$59:$P$127,6,FALSE))</f>
        <v/>
      </c>
      <c r="G97" s="713"/>
      <c r="H97" s="432" t="str">
        <f>IF(ISERROR(VLOOKUP(A97,【入力用】個人登録!$A$21:$P$50,8,FALSE)),"",VLOOKUP(A97,【入力用】個人登録!$A$21:$P$50,8,FALSE)) &amp; IF(ISERROR(VLOOKUP(A97,【入力用】個人登録!$A$59:$P$127,8,FALSE)),"",VLOOKUP(A97,【入力用】個人登録!$A$59:$P$127,8,FALSE))</f>
        <v/>
      </c>
      <c r="I97" s="431" t="str">
        <f>IF(ISERROR(VLOOKUP(A97,【入力用】個人登録!$A$21:$P$50,9,FALSE)),"",VLOOKUP(A97,【入力用】個人登録!$A$21:$P$50,9,FALSE)) &amp; IF(ISERROR(VLOOKUP(A97,【入力用】個人登録!$A$59:$P$127,9,FALSE)),"",VLOOKUP(A97,【入力用】個人登録!$A$59:$P$127,9,FALSE))</f>
        <v/>
      </c>
      <c r="J97" s="715" t="str">
        <f>IF(ISERROR(VLOOKUP(A97,【入力用】個人登録!$A$21:$P$50,10,FALSE)),"",VLOOKUP(A97,【入力用】個人登録!$A$21:$P$50,10,FALSE)) &amp; IF(ISERROR(VLOOKUP(A97,【入力用】個人登録!$A$59:$P$127,10,FALSE)),"",VLOOKUP(A97,【入力用】個人登録!$A$59:$P$127,10,FALSE))</f>
        <v/>
      </c>
      <c r="K97" s="720"/>
      <c r="L97" s="433" t="str">
        <f>TEXT(IF(ISERROR(VLOOKUP(A97,【入力用】個人登録!$A$21:$P$50,12,FALSE)),"",VLOOKUP(A97,【入力用】個人登録!$A$21:$P$50,12,FALSE)) &amp; IF(ISERROR(VLOOKUP(A97,【入力用】個人登録!$A$59:$P$127,12,FALSE)),"",VLOOKUP(A97,【入力用】個人登録!$A$59:$P$127,12,FALSE)),"ge.m.d")</f>
        <v/>
      </c>
      <c r="M97" s="434" t="str">
        <f>IF(ISERROR(VLOOKUP(A97,【入力用】個人登録!$A$21:$P$50,13,FALSE)),"",VLOOKUP(A97,【入力用】個人登録!$A$21:$P$50,13,FALSE)) &amp; IF(ISERROR(VLOOKUP(A97,【入力用】個人登録!$A$59:$P$127,13,FALSE)),"",VLOOKUP(A97,【入力用】個人登録!$A$59:$P$127,13,FALSE))</f>
        <v/>
      </c>
      <c r="N97" s="435" t="str">
        <f>IF(ISERROR(VLOOKUP(A97,【入力用】個人登録!$A$21:$P$50,14,FALSE)),"",VLOOKUP(A97,【入力用】個人登録!$A$21:$P$50,14,FALSE)) &amp; IF(ISERROR(VLOOKUP(A97,【入力用】個人登録!$A$59:$P$127,14,FALSE)),"",VLOOKUP(A97,【入力用】個人登録!$A$59:$P$127,14,FALSE))</f>
        <v/>
      </c>
      <c r="O97" s="436" t="str">
        <f>IF(ISERROR(VLOOKUP(A97,【入力用】個人登録!$A$21:$P$50,15,FALSE)),"",VLOOKUP(A97,【入力用】個人登録!$A$21:$P$50,15,FALSE)) &amp; IF(ISERROR(VLOOKUP(A97,【入力用】個人登録!$A$59:$P$127,15,FALSE)),"",VLOOKUP(A97,【入力用】個人登録!$A$59:$P$127,15,FALSE))</f>
        <v/>
      </c>
      <c r="P97" s="528" t="str">
        <f>IF(ISERROR(VLOOKUP(A97,【入力用】個人登録!$A$21:$P$50,16,FALSE)),"",VLOOKUP(A97,【入力用】個人登録!$A$21:$P$50,16,FALSE)) &amp; IF(ISERROR(VLOOKUP(A97,【入力用】個人登録!$A$59:$P$127,16,FALSE)),"",VLOOKUP(A97,【入力用】個人登録!$A$59:$P$127,16,FALSE))</f>
        <v/>
      </c>
      <c r="R97" s="355">
        <f>IF(ISERROR(VLOOKUP(A97,【入力用】個人登録!$A$59:$R$127,18,FALSE)),"",VLOOKUP(A97,【入力用】個人登録!$A$59:$R$127,18,FALSE))</f>
        <v>0</v>
      </c>
    </row>
    <row r="98" spans="1:18" ht="15" customHeight="1">
      <c r="A98" s="428" t="str">
        <f>【入力用】個人登録!A98</f>
        <v>70</v>
      </c>
      <c r="B98" s="429" t="str">
        <f>IF(ISERROR(VLOOKUP(A98,【入力用】個人登録!$A$21:$P$50,2,FALSE)),"",VLOOKUP(A98,【入力用】個人登録!$A$21:$P$50,2,FALSE)) &amp; IF(ISERROR(VLOOKUP(A98,【入力用】個人登録!$A$59:$P$127,2,FALSE)),"",VLOOKUP(A98,【入力用】個人登録!$A$59:$P$127,2,FALSE))</f>
        <v/>
      </c>
      <c r="C98" s="712" t="str">
        <f>IF(ISERROR(VLOOKUP(A98,【入力用】個人登録!$A$21:$P$50,3,FALSE)),"",VLOOKUP(A98,【入力用】個人登録!$A$21:$P$50,3,FALSE)) &amp; IF(ISERROR(VLOOKUP(A98,【入力用】個人登録!$A$59:$P$127,3,FALSE)),"",VLOOKUP(A98,【入力用】個人登録!$A$59:$P$127,3,FALSE))</f>
        <v/>
      </c>
      <c r="D98" s="713"/>
      <c r="E98" s="430" t="str">
        <f>IF(ISERROR(VLOOKUP(A98,【入力用】個人登録!$A$21:$P$50,5,FALSE)),"",VLOOKUP(A98,【入力用】個人登録!$A$21:$P$50,5,FALSE)) &amp; IF(ISERROR(VLOOKUP(A98,【入力用】個人登録!$A$59:$P$127,5,FALSE)),"",VLOOKUP(A98,【入力用】個人登録!$A$59:$P$127,5,FALSE))</f>
        <v/>
      </c>
      <c r="F98" s="714" t="str">
        <f>IF(ISERROR(VLOOKUP(A98,【入力用】個人登録!$A$21:$P$50,6,FALSE)),"",VLOOKUP(A98,【入力用】個人登録!$A$21:$P$50,6,FALSE)) &amp; IF(ISERROR(VLOOKUP(A98,【入力用】個人登録!$A$59:$P$127,6,FALSE)),"",VLOOKUP(A98,【入力用】個人登録!$A$59:$P$127,6,FALSE))</f>
        <v/>
      </c>
      <c r="G98" s="713"/>
      <c r="H98" s="432" t="str">
        <f>IF(ISERROR(VLOOKUP(A98,【入力用】個人登録!$A$21:$P$50,8,FALSE)),"",VLOOKUP(A98,【入力用】個人登録!$A$21:$P$50,8,FALSE)) &amp; IF(ISERROR(VLOOKUP(A98,【入力用】個人登録!$A$59:$P$127,8,FALSE)),"",VLOOKUP(A98,【入力用】個人登録!$A$59:$P$127,8,FALSE))</f>
        <v/>
      </c>
      <c r="I98" s="431" t="str">
        <f>IF(ISERROR(VLOOKUP(A98,【入力用】個人登録!$A$21:$P$50,9,FALSE)),"",VLOOKUP(A98,【入力用】個人登録!$A$21:$P$50,9,FALSE)) &amp; IF(ISERROR(VLOOKUP(A98,【入力用】個人登録!$A$59:$P$127,9,FALSE)),"",VLOOKUP(A98,【入力用】個人登録!$A$59:$P$127,9,FALSE))</f>
        <v/>
      </c>
      <c r="J98" s="715" t="str">
        <f>IF(ISERROR(VLOOKUP(A98,【入力用】個人登録!$A$21:$P$50,10,FALSE)),"",VLOOKUP(A98,【入力用】個人登録!$A$21:$P$50,10,FALSE)) &amp; IF(ISERROR(VLOOKUP(A98,【入力用】個人登録!$A$59:$P$127,10,FALSE)),"",VLOOKUP(A98,【入力用】個人登録!$A$59:$P$127,10,FALSE))</f>
        <v/>
      </c>
      <c r="K98" s="720"/>
      <c r="L98" s="433" t="str">
        <f>TEXT(IF(ISERROR(VLOOKUP(A98,【入力用】個人登録!$A$21:$P$50,12,FALSE)),"",VLOOKUP(A98,【入力用】個人登録!$A$21:$P$50,12,FALSE)) &amp; IF(ISERROR(VLOOKUP(A98,【入力用】個人登録!$A$59:$P$127,12,FALSE)),"",VLOOKUP(A98,【入力用】個人登録!$A$59:$P$127,12,FALSE)),"ge.m.d")</f>
        <v/>
      </c>
      <c r="M98" s="434" t="str">
        <f>IF(ISERROR(VLOOKUP(A98,【入力用】個人登録!$A$21:$P$50,13,FALSE)),"",VLOOKUP(A98,【入力用】個人登録!$A$21:$P$50,13,FALSE)) &amp; IF(ISERROR(VLOOKUP(A98,【入力用】個人登録!$A$59:$P$127,13,FALSE)),"",VLOOKUP(A98,【入力用】個人登録!$A$59:$P$127,13,FALSE))</f>
        <v/>
      </c>
      <c r="N98" s="435" t="str">
        <f>IF(ISERROR(VLOOKUP(A98,【入力用】個人登録!$A$21:$P$50,14,FALSE)),"",VLOOKUP(A98,【入力用】個人登録!$A$21:$P$50,14,FALSE)) &amp; IF(ISERROR(VLOOKUP(A98,【入力用】個人登録!$A$59:$P$127,14,FALSE)),"",VLOOKUP(A98,【入力用】個人登録!$A$59:$P$127,14,FALSE))</f>
        <v/>
      </c>
      <c r="O98" s="436" t="str">
        <f>IF(ISERROR(VLOOKUP(A98,【入力用】個人登録!$A$21:$P$50,15,FALSE)),"",VLOOKUP(A98,【入力用】個人登録!$A$21:$P$50,15,FALSE)) &amp; IF(ISERROR(VLOOKUP(A98,【入力用】個人登録!$A$59:$P$127,15,FALSE)),"",VLOOKUP(A98,【入力用】個人登録!$A$59:$P$127,15,FALSE))</f>
        <v/>
      </c>
      <c r="P98" s="528" t="str">
        <f>IF(ISERROR(VLOOKUP(A98,【入力用】個人登録!$A$21:$P$50,16,FALSE)),"",VLOOKUP(A98,【入力用】個人登録!$A$21:$P$50,16,FALSE)) &amp; IF(ISERROR(VLOOKUP(A98,【入力用】個人登録!$A$59:$P$127,16,FALSE)),"",VLOOKUP(A98,【入力用】個人登録!$A$59:$P$127,16,FALSE))</f>
        <v/>
      </c>
      <c r="R98" s="355">
        <f>IF(ISERROR(VLOOKUP(A98,【入力用】個人登録!$A$59:$R$127,18,FALSE)),"",VLOOKUP(A98,【入力用】個人登録!$A$59:$R$127,18,FALSE))</f>
        <v>0</v>
      </c>
    </row>
    <row r="99" spans="1:18" ht="15" customHeight="1">
      <c r="A99" s="428" t="str">
        <f>【入力用】個人登録!A99</f>
        <v>71</v>
      </c>
      <c r="B99" s="429" t="str">
        <f>IF(ISERROR(VLOOKUP(A99,【入力用】個人登録!$A$21:$P$50,2,FALSE)),"",VLOOKUP(A99,【入力用】個人登録!$A$21:$P$50,2,FALSE)) &amp; IF(ISERROR(VLOOKUP(A99,【入力用】個人登録!$A$59:$P$127,2,FALSE)),"",VLOOKUP(A99,【入力用】個人登録!$A$59:$P$127,2,FALSE))</f>
        <v/>
      </c>
      <c r="C99" s="712" t="str">
        <f>IF(ISERROR(VLOOKUP(A99,【入力用】個人登録!$A$21:$P$50,3,FALSE)),"",VLOOKUP(A99,【入力用】個人登録!$A$21:$P$50,3,FALSE)) &amp; IF(ISERROR(VLOOKUP(A99,【入力用】個人登録!$A$59:$P$127,3,FALSE)),"",VLOOKUP(A99,【入力用】個人登録!$A$59:$P$127,3,FALSE))</f>
        <v/>
      </c>
      <c r="D99" s="713"/>
      <c r="E99" s="430" t="str">
        <f>IF(ISERROR(VLOOKUP(A99,【入力用】個人登録!$A$21:$P$50,5,FALSE)),"",VLOOKUP(A99,【入力用】個人登録!$A$21:$P$50,5,FALSE)) &amp; IF(ISERROR(VLOOKUP(A99,【入力用】個人登録!$A$59:$P$127,5,FALSE)),"",VLOOKUP(A99,【入力用】個人登録!$A$59:$P$127,5,FALSE))</f>
        <v/>
      </c>
      <c r="F99" s="714" t="str">
        <f>IF(ISERROR(VLOOKUP(A99,【入力用】個人登録!$A$21:$P$50,6,FALSE)),"",VLOOKUP(A99,【入力用】個人登録!$A$21:$P$50,6,FALSE)) &amp; IF(ISERROR(VLOOKUP(A99,【入力用】個人登録!$A$59:$P$127,6,FALSE)),"",VLOOKUP(A99,【入力用】個人登録!$A$59:$P$127,6,FALSE))</f>
        <v/>
      </c>
      <c r="G99" s="713"/>
      <c r="H99" s="432" t="str">
        <f>IF(ISERROR(VLOOKUP(A99,【入力用】個人登録!$A$21:$P$50,8,FALSE)),"",VLOOKUP(A99,【入力用】個人登録!$A$21:$P$50,8,FALSE)) &amp; IF(ISERROR(VLOOKUP(A99,【入力用】個人登録!$A$59:$P$127,8,FALSE)),"",VLOOKUP(A99,【入力用】個人登録!$A$59:$P$127,8,FALSE))</f>
        <v/>
      </c>
      <c r="I99" s="431" t="str">
        <f>IF(ISERROR(VLOOKUP(A99,【入力用】個人登録!$A$21:$P$50,9,FALSE)),"",VLOOKUP(A99,【入力用】個人登録!$A$21:$P$50,9,FALSE)) &amp; IF(ISERROR(VLOOKUP(A99,【入力用】個人登録!$A$59:$P$127,9,FALSE)),"",VLOOKUP(A99,【入力用】個人登録!$A$59:$P$127,9,FALSE))</f>
        <v/>
      </c>
      <c r="J99" s="715" t="str">
        <f>IF(ISERROR(VLOOKUP(A99,【入力用】個人登録!$A$21:$P$50,10,FALSE)),"",VLOOKUP(A99,【入力用】個人登録!$A$21:$P$50,10,FALSE)) &amp; IF(ISERROR(VLOOKUP(A99,【入力用】個人登録!$A$59:$P$127,10,FALSE)),"",VLOOKUP(A99,【入力用】個人登録!$A$59:$P$127,10,FALSE))</f>
        <v/>
      </c>
      <c r="K99" s="720"/>
      <c r="L99" s="433" t="str">
        <f>TEXT(IF(ISERROR(VLOOKUP(A99,【入力用】個人登録!$A$21:$P$50,12,FALSE)),"",VLOOKUP(A99,【入力用】個人登録!$A$21:$P$50,12,FALSE)) &amp; IF(ISERROR(VLOOKUP(A99,【入力用】個人登録!$A$59:$P$127,12,FALSE)),"",VLOOKUP(A99,【入力用】個人登録!$A$59:$P$127,12,FALSE)),"ge.m.d")</f>
        <v/>
      </c>
      <c r="M99" s="434" t="str">
        <f>IF(ISERROR(VLOOKUP(A99,【入力用】個人登録!$A$21:$P$50,13,FALSE)),"",VLOOKUP(A99,【入力用】個人登録!$A$21:$P$50,13,FALSE)) &amp; IF(ISERROR(VLOOKUP(A99,【入力用】個人登録!$A$59:$P$127,13,FALSE)),"",VLOOKUP(A99,【入力用】個人登録!$A$59:$P$127,13,FALSE))</f>
        <v/>
      </c>
      <c r="N99" s="435" t="str">
        <f>IF(ISERROR(VLOOKUP(A99,【入力用】個人登録!$A$21:$P$50,14,FALSE)),"",VLOOKUP(A99,【入力用】個人登録!$A$21:$P$50,14,FALSE)) &amp; IF(ISERROR(VLOOKUP(A99,【入力用】個人登録!$A$59:$P$127,14,FALSE)),"",VLOOKUP(A99,【入力用】個人登録!$A$59:$P$127,14,FALSE))</f>
        <v/>
      </c>
      <c r="O99" s="436" t="str">
        <f>IF(ISERROR(VLOOKUP(A99,【入力用】個人登録!$A$21:$P$50,15,FALSE)),"",VLOOKUP(A99,【入力用】個人登録!$A$21:$P$50,15,FALSE)) &amp; IF(ISERROR(VLOOKUP(A99,【入力用】個人登録!$A$59:$P$127,15,FALSE)),"",VLOOKUP(A99,【入力用】個人登録!$A$59:$P$127,15,FALSE))</f>
        <v/>
      </c>
      <c r="P99" s="528" t="str">
        <f>IF(ISERROR(VLOOKUP(A99,【入力用】個人登録!$A$21:$P$50,16,FALSE)),"",VLOOKUP(A99,【入力用】個人登録!$A$21:$P$50,16,FALSE)) &amp; IF(ISERROR(VLOOKUP(A99,【入力用】個人登録!$A$59:$P$127,16,FALSE)),"",VLOOKUP(A99,【入力用】個人登録!$A$59:$P$127,16,FALSE))</f>
        <v/>
      </c>
      <c r="R99" s="355">
        <f>IF(ISERROR(VLOOKUP(A99,【入力用】個人登録!$A$59:$R$127,18,FALSE)),"",VLOOKUP(A99,【入力用】個人登録!$A$59:$R$127,18,FALSE))</f>
        <v>0</v>
      </c>
    </row>
    <row r="100" spans="1:18" ht="15" customHeight="1">
      <c r="A100" s="428" t="str">
        <f>【入力用】個人登録!A100</f>
        <v>72</v>
      </c>
      <c r="B100" s="429" t="str">
        <f>IF(ISERROR(VLOOKUP(A100,【入力用】個人登録!$A$21:$P$50,2,FALSE)),"",VLOOKUP(A100,【入力用】個人登録!$A$21:$P$50,2,FALSE)) &amp; IF(ISERROR(VLOOKUP(A100,【入力用】個人登録!$A$59:$P$127,2,FALSE)),"",VLOOKUP(A100,【入力用】個人登録!$A$59:$P$127,2,FALSE))</f>
        <v/>
      </c>
      <c r="C100" s="712" t="str">
        <f>IF(ISERROR(VLOOKUP(A100,【入力用】個人登録!$A$21:$P$50,3,FALSE)),"",VLOOKUP(A100,【入力用】個人登録!$A$21:$P$50,3,FALSE)) &amp; IF(ISERROR(VLOOKUP(A100,【入力用】個人登録!$A$59:$P$127,3,FALSE)),"",VLOOKUP(A100,【入力用】個人登録!$A$59:$P$127,3,FALSE))</f>
        <v/>
      </c>
      <c r="D100" s="713"/>
      <c r="E100" s="430" t="str">
        <f>IF(ISERROR(VLOOKUP(A100,【入力用】個人登録!$A$21:$P$50,5,FALSE)),"",VLOOKUP(A100,【入力用】個人登録!$A$21:$P$50,5,FALSE)) &amp; IF(ISERROR(VLOOKUP(A100,【入力用】個人登録!$A$59:$P$127,5,FALSE)),"",VLOOKUP(A100,【入力用】個人登録!$A$59:$P$127,5,FALSE))</f>
        <v/>
      </c>
      <c r="F100" s="714" t="str">
        <f>IF(ISERROR(VLOOKUP(A100,【入力用】個人登録!$A$21:$P$50,6,FALSE)),"",VLOOKUP(A100,【入力用】個人登録!$A$21:$P$50,6,FALSE)) &amp; IF(ISERROR(VLOOKUP(A100,【入力用】個人登録!$A$59:$P$127,6,FALSE)),"",VLOOKUP(A100,【入力用】個人登録!$A$59:$P$127,6,FALSE))</f>
        <v/>
      </c>
      <c r="G100" s="713"/>
      <c r="H100" s="432" t="str">
        <f>IF(ISERROR(VLOOKUP(A100,【入力用】個人登録!$A$21:$P$50,8,FALSE)),"",VLOOKUP(A100,【入力用】個人登録!$A$21:$P$50,8,FALSE)) &amp; IF(ISERROR(VLOOKUP(A100,【入力用】個人登録!$A$59:$P$127,8,FALSE)),"",VLOOKUP(A100,【入力用】個人登録!$A$59:$P$127,8,FALSE))</f>
        <v/>
      </c>
      <c r="I100" s="431" t="str">
        <f>IF(ISERROR(VLOOKUP(A100,【入力用】個人登録!$A$21:$P$50,9,FALSE)),"",VLOOKUP(A100,【入力用】個人登録!$A$21:$P$50,9,FALSE)) &amp; IF(ISERROR(VLOOKUP(A100,【入力用】個人登録!$A$59:$P$127,9,FALSE)),"",VLOOKUP(A100,【入力用】個人登録!$A$59:$P$127,9,FALSE))</f>
        <v/>
      </c>
      <c r="J100" s="715" t="str">
        <f>IF(ISERROR(VLOOKUP(A100,【入力用】個人登録!$A$21:$P$50,10,FALSE)),"",VLOOKUP(A100,【入力用】個人登録!$A$21:$P$50,10,FALSE)) &amp; IF(ISERROR(VLOOKUP(A100,【入力用】個人登録!$A$59:$P$127,10,FALSE)),"",VLOOKUP(A100,【入力用】個人登録!$A$59:$P$127,10,FALSE))</f>
        <v/>
      </c>
      <c r="K100" s="720"/>
      <c r="L100" s="433" t="str">
        <f>TEXT(IF(ISERROR(VLOOKUP(A100,【入力用】個人登録!$A$21:$P$50,12,FALSE)),"",VLOOKUP(A100,【入力用】個人登録!$A$21:$P$50,12,FALSE)) &amp; IF(ISERROR(VLOOKUP(A100,【入力用】個人登録!$A$59:$P$127,12,FALSE)),"",VLOOKUP(A100,【入力用】個人登録!$A$59:$P$127,12,FALSE)),"ge.m.d")</f>
        <v/>
      </c>
      <c r="M100" s="434" t="str">
        <f>IF(ISERROR(VLOOKUP(A100,【入力用】個人登録!$A$21:$P$50,13,FALSE)),"",VLOOKUP(A100,【入力用】個人登録!$A$21:$P$50,13,FALSE)) &amp; IF(ISERROR(VLOOKUP(A100,【入力用】個人登録!$A$59:$P$127,13,FALSE)),"",VLOOKUP(A100,【入力用】個人登録!$A$59:$P$127,13,FALSE))</f>
        <v/>
      </c>
      <c r="N100" s="435" t="str">
        <f>IF(ISERROR(VLOOKUP(A100,【入力用】個人登録!$A$21:$P$50,14,FALSE)),"",VLOOKUP(A100,【入力用】個人登録!$A$21:$P$50,14,FALSE)) &amp; IF(ISERROR(VLOOKUP(A100,【入力用】個人登録!$A$59:$P$127,14,FALSE)),"",VLOOKUP(A100,【入力用】個人登録!$A$59:$P$127,14,FALSE))</f>
        <v/>
      </c>
      <c r="O100" s="436" t="str">
        <f>IF(ISERROR(VLOOKUP(A100,【入力用】個人登録!$A$21:$P$50,15,FALSE)),"",VLOOKUP(A100,【入力用】個人登録!$A$21:$P$50,15,FALSE)) &amp; IF(ISERROR(VLOOKUP(A100,【入力用】個人登録!$A$59:$P$127,15,FALSE)),"",VLOOKUP(A100,【入力用】個人登録!$A$59:$P$127,15,FALSE))</f>
        <v/>
      </c>
      <c r="P100" s="528" t="str">
        <f>IF(ISERROR(VLOOKUP(A100,【入力用】個人登録!$A$21:$P$50,16,FALSE)),"",VLOOKUP(A100,【入力用】個人登録!$A$21:$P$50,16,FALSE)) &amp; IF(ISERROR(VLOOKUP(A100,【入力用】個人登録!$A$59:$P$127,16,FALSE)),"",VLOOKUP(A100,【入力用】個人登録!$A$59:$P$127,16,FALSE))</f>
        <v/>
      </c>
      <c r="R100" s="355">
        <f>IF(ISERROR(VLOOKUP(A100,【入力用】個人登録!$A$59:$R$127,18,FALSE)),"",VLOOKUP(A100,【入力用】個人登録!$A$59:$R$127,18,FALSE))</f>
        <v>0</v>
      </c>
    </row>
    <row r="101" spans="1:18" ht="15" customHeight="1">
      <c r="A101" s="428" t="str">
        <f>【入力用】個人登録!A101</f>
        <v>73</v>
      </c>
      <c r="B101" s="429" t="str">
        <f>IF(ISERROR(VLOOKUP(A101,【入力用】個人登録!$A$21:$P$50,2,FALSE)),"",VLOOKUP(A101,【入力用】個人登録!$A$21:$P$50,2,FALSE)) &amp; IF(ISERROR(VLOOKUP(A101,【入力用】個人登録!$A$59:$P$127,2,FALSE)),"",VLOOKUP(A101,【入力用】個人登録!$A$59:$P$127,2,FALSE))</f>
        <v/>
      </c>
      <c r="C101" s="712" t="str">
        <f>IF(ISERROR(VLOOKUP(A101,【入力用】個人登録!$A$21:$P$50,3,FALSE)),"",VLOOKUP(A101,【入力用】個人登録!$A$21:$P$50,3,FALSE)) &amp; IF(ISERROR(VLOOKUP(A101,【入力用】個人登録!$A$59:$P$127,3,FALSE)),"",VLOOKUP(A101,【入力用】個人登録!$A$59:$P$127,3,FALSE))</f>
        <v/>
      </c>
      <c r="D101" s="713"/>
      <c r="E101" s="430" t="str">
        <f>IF(ISERROR(VLOOKUP(A101,【入力用】個人登録!$A$21:$P$50,5,FALSE)),"",VLOOKUP(A101,【入力用】個人登録!$A$21:$P$50,5,FALSE)) &amp; IF(ISERROR(VLOOKUP(A101,【入力用】個人登録!$A$59:$P$127,5,FALSE)),"",VLOOKUP(A101,【入力用】個人登録!$A$59:$P$127,5,FALSE))</f>
        <v/>
      </c>
      <c r="F101" s="714" t="str">
        <f>IF(ISERROR(VLOOKUP(A101,【入力用】個人登録!$A$21:$P$50,6,FALSE)),"",VLOOKUP(A101,【入力用】個人登録!$A$21:$P$50,6,FALSE)) &amp; IF(ISERROR(VLOOKUP(A101,【入力用】個人登録!$A$59:$P$127,6,FALSE)),"",VLOOKUP(A101,【入力用】個人登録!$A$59:$P$127,6,FALSE))</f>
        <v/>
      </c>
      <c r="G101" s="713"/>
      <c r="H101" s="432" t="str">
        <f>IF(ISERROR(VLOOKUP(A101,【入力用】個人登録!$A$21:$P$50,8,FALSE)),"",VLOOKUP(A101,【入力用】個人登録!$A$21:$P$50,8,FALSE)) &amp; IF(ISERROR(VLOOKUP(A101,【入力用】個人登録!$A$59:$P$127,8,FALSE)),"",VLOOKUP(A101,【入力用】個人登録!$A$59:$P$127,8,FALSE))</f>
        <v/>
      </c>
      <c r="I101" s="431" t="str">
        <f>IF(ISERROR(VLOOKUP(A101,【入力用】個人登録!$A$21:$P$50,9,FALSE)),"",VLOOKUP(A101,【入力用】個人登録!$A$21:$P$50,9,FALSE)) &amp; IF(ISERROR(VLOOKUP(A101,【入力用】個人登録!$A$59:$P$127,9,FALSE)),"",VLOOKUP(A101,【入力用】個人登録!$A$59:$P$127,9,FALSE))</f>
        <v/>
      </c>
      <c r="J101" s="715" t="str">
        <f>IF(ISERROR(VLOOKUP(A101,【入力用】個人登録!$A$21:$P$50,10,FALSE)),"",VLOOKUP(A101,【入力用】個人登録!$A$21:$P$50,10,FALSE)) &amp; IF(ISERROR(VLOOKUP(A101,【入力用】個人登録!$A$59:$P$127,10,FALSE)),"",VLOOKUP(A101,【入力用】個人登録!$A$59:$P$127,10,FALSE))</f>
        <v/>
      </c>
      <c r="K101" s="720"/>
      <c r="L101" s="433" t="str">
        <f>TEXT(IF(ISERROR(VLOOKUP(A101,【入力用】個人登録!$A$21:$P$50,12,FALSE)),"",VLOOKUP(A101,【入力用】個人登録!$A$21:$P$50,12,FALSE)) &amp; IF(ISERROR(VLOOKUP(A101,【入力用】個人登録!$A$59:$P$127,12,FALSE)),"",VLOOKUP(A101,【入力用】個人登録!$A$59:$P$127,12,FALSE)),"ge.m.d")</f>
        <v/>
      </c>
      <c r="M101" s="434" t="str">
        <f>IF(ISERROR(VLOOKUP(A101,【入力用】個人登録!$A$21:$P$50,13,FALSE)),"",VLOOKUP(A101,【入力用】個人登録!$A$21:$P$50,13,FALSE)) &amp; IF(ISERROR(VLOOKUP(A101,【入力用】個人登録!$A$59:$P$127,13,FALSE)),"",VLOOKUP(A101,【入力用】個人登録!$A$59:$P$127,13,FALSE))</f>
        <v/>
      </c>
      <c r="N101" s="435" t="str">
        <f>IF(ISERROR(VLOOKUP(A101,【入力用】個人登録!$A$21:$P$50,14,FALSE)),"",VLOOKUP(A101,【入力用】個人登録!$A$21:$P$50,14,FALSE)) &amp; IF(ISERROR(VLOOKUP(A101,【入力用】個人登録!$A$59:$P$127,14,FALSE)),"",VLOOKUP(A101,【入力用】個人登録!$A$59:$P$127,14,FALSE))</f>
        <v/>
      </c>
      <c r="O101" s="436" t="str">
        <f>IF(ISERROR(VLOOKUP(A101,【入力用】個人登録!$A$21:$P$50,15,FALSE)),"",VLOOKUP(A101,【入力用】個人登録!$A$21:$P$50,15,FALSE)) &amp; IF(ISERROR(VLOOKUP(A101,【入力用】個人登録!$A$59:$P$127,15,FALSE)),"",VLOOKUP(A101,【入力用】個人登録!$A$59:$P$127,15,FALSE))</f>
        <v/>
      </c>
      <c r="P101" s="528" t="str">
        <f>IF(ISERROR(VLOOKUP(A101,【入力用】個人登録!$A$21:$P$50,16,FALSE)),"",VLOOKUP(A101,【入力用】個人登録!$A$21:$P$50,16,FALSE)) &amp; IF(ISERROR(VLOOKUP(A101,【入力用】個人登録!$A$59:$P$127,16,FALSE)),"",VLOOKUP(A101,【入力用】個人登録!$A$59:$P$127,16,FALSE))</f>
        <v/>
      </c>
      <c r="R101" s="355">
        <f>IF(ISERROR(VLOOKUP(A101,【入力用】個人登録!$A$59:$R$127,18,FALSE)),"",VLOOKUP(A101,【入力用】個人登録!$A$59:$R$127,18,FALSE))</f>
        <v>0</v>
      </c>
    </row>
    <row r="102" spans="1:18" ht="15" customHeight="1">
      <c r="A102" s="428" t="str">
        <f>【入力用】個人登録!A102</f>
        <v>74</v>
      </c>
      <c r="B102" s="429" t="str">
        <f>IF(ISERROR(VLOOKUP(A102,【入力用】個人登録!$A$21:$P$50,2,FALSE)),"",VLOOKUP(A102,【入力用】個人登録!$A$21:$P$50,2,FALSE)) &amp; IF(ISERROR(VLOOKUP(A102,【入力用】個人登録!$A$59:$P$127,2,FALSE)),"",VLOOKUP(A102,【入力用】個人登録!$A$59:$P$127,2,FALSE))</f>
        <v/>
      </c>
      <c r="C102" s="712" t="str">
        <f>IF(ISERROR(VLOOKUP(A102,【入力用】個人登録!$A$21:$P$50,3,FALSE)),"",VLOOKUP(A102,【入力用】個人登録!$A$21:$P$50,3,FALSE)) &amp; IF(ISERROR(VLOOKUP(A102,【入力用】個人登録!$A$59:$P$127,3,FALSE)),"",VLOOKUP(A102,【入力用】個人登録!$A$59:$P$127,3,FALSE))</f>
        <v/>
      </c>
      <c r="D102" s="713"/>
      <c r="E102" s="430" t="str">
        <f>IF(ISERROR(VLOOKUP(A102,【入力用】個人登録!$A$21:$P$50,5,FALSE)),"",VLOOKUP(A102,【入力用】個人登録!$A$21:$P$50,5,FALSE)) &amp; IF(ISERROR(VLOOKUP(A102,【入力用】個人登録!$A$59:$P$127,5,FALSE)),"",VLOOKUP(A102,【入力用】個人登録!$A$59:$P$127,5,FALSE))</f>
        <v/>
      </c>
      <c r="F102" s="714" t="str">
        <f>IF(ISERROR(VLOOKUP(A102,【入力用】個人登録!$A$21:$P$50,6,FALSE)),"",VLOOKUP(A102,【入力用】個人登録!$A$21:$P$50,6,FALSE)) &amp; IF(ISERROR(VLOOKUP(A102,【入力用】個人登録!$A$59:$P$127,6,FALSE)),"",VLOOKUP(A102,【入力用】個人登録!$A$59:$P$127,6,FALSE))</f>
        <v/>
      </c>
      <c r="G102" s="713"/>
      <c r="H102" s="432" t="str">
        <f>IF(ISERROR(VLOOKUP(A102,【入力用】個人登録!$A$21:$P$50,8,FALSE)),"",VLOOKUP(A102,【入力用】個人登録!$A$21:$P$50,8,FALSE)) &amp; IF(ISERROR(VLOOKUP(A102,【入力用】個人登録!$A$59:$P$127,8,FALSE)),"",VLOOKUP(A102,【入力用】個人登録!$A$59:$P$127,8,FALSE))</f>
        <v/>
      </c>
      <c r="I102" s="431" t="str">
        <f>IF(ISERROR(VLOOKUP(A102,【入力用】個人登録!$A$21:$P$50,9,FALSE)),"",VLOOKUP(A102,【入力用】個人登録!$A$21:$P$50,9,FALSE)) &amp; IF(ISERROR(VLOOKUP(A102,【入力用】個人登録!$A$59:$P$127,9,FALSE)),"",VLOOKUP(A102,【入力用】個人登録!$A$59:$P$127,9,FALSE))</f>
        <v/>
      </c>
      <c r="J102" s="715" t="str">
        <f>IF(ISERROR(VLOOKUP(A102,【入力用】個人登録!$A$21:$P$50,10,FALSE)),"",VLOOKUP(A102,【入力用】個人登録!$A$21:$P$50,10,FALSE)) &amp; IF(ISERROR(VLOOKUP(A102,【入力用】個人登録!$A$59:$P$127,10,FALSE)),"",VLOOKUP(A102,【入力用】個人登録!$A$59:$P$127,10,FALSE))</f>
        <v/>
      </c>
      <c r="K102" s="720"/>
      <c r="L102" s="433" t="str">
        <f>TEXT(IF(ISERROR(VLOOKUP(A102,【入力用】個人登録!$A$21:$P$50,12,FALSE)),"",VLOOKUP(A102,【入力用】個人登録!$A$21:$P$50,12,FALSE)) &amp; IF(ISERROR(VLOOKUP(A102,【入力用】個人登録!$A$59:$P$127,12,FALSE)),"",VLOOKUP(A102,【入力用】個人登録!$A$59:$P$127,12,FALSE)),"ge.m.d")</f>
        <v/>
      </c>
      <c r="M102" s="434" t="str">
        <f>IF(ISERROR(VLOOKUP(A102,【入力用】個人登録!$A$21:$P$50,13,FALSE)),"",VLOOKUP(A102,【入力用】個人登録!$A$21:$P$50,13,FALSE)) &amp; IF(ISERROR(VLOOKUP(A102,【入力用】個人登録!$A$59:$P$127,13,FALSE)),"",VLOOKUP(A102,【入力用】個人登録!$A$59:$P$127,13,FALSE))</f>
        <v/>
      </c>
      <c r="N102" s="435" t="str">
        <f>IF(ISERROR(VLOOKUP(A102,【入力用】個人登録!$A$21:$P$50,14,FALSE)),"",VLOOKUP(A102,【入力用】個人登録!$A$21:$P$50,14,FALSE)) &amp; IF(ISERROR(VLOOKUP(A102,【入力用】個人登録!$A$59:$P$127,14,FALSE)),"",VLOOKUP(A102,【入力用】個人登録!$A$59:$P$127,14,FALSE))</f>
        <v/>
      </c>
      <c r="O102" s="436" t="str">
        <f>IF(ISERROR(VLOOKUP(A102,【入力用】個人登録!$A$21:$P$50,15,FALSE)),"",VLOOKUP(A102,【入力用】個人登録!$A$21:$P$50,15,FALSE)) &amp; IF(ISERROR(VLOOKUP(A102,【入力用】個人登録!$A$59:$P$127,15,FALSE)),"",VLOOKUP(A102,【入力用】個人登録!$A$59:$P$127,15,FALSE))</f>
        <v/>
      </c>
      <c r="P102" s="528" t="str">
        <f>IF(ISERROR(VLOOKUP(A102,【入力用】個人登録!$A$21:$P$50,16,FALSE)),"",VLOOKUP(A102,【入力用】個人登録!$A$21:$P$50,16,FALSE)) &amp; IF(ISERROR(VLOOKUP(A102,【入力用】個人登録!$A$59:$P$127,16,FALSE)),"",VLOOKUP(A102,【入力用】個人登録!$A$59:$P$127,16,FALSE))</f>
        <v/>
      </c>
      <c r="R102" s="355">
        <f>IF(ISERROR(VLOOKUP(A102,【入力用】個人登録!$A$59:$R$127,18,FALSE)),"",VLOOKUP(A102,【入力用】個人登録!$A$59:$R$127,18,FALSE))</f>
        <v>0</v>
      </c>
    </row>
    <row r="103" spans="1:18" ht="15" customHeight="1">
      <c r="A103" s="428" t="str">
        <f>【入力用】個人登録!A103</f>
        <v>75</v>
      </c>
      <c r="B103" s="429" t="str">
        <f>IF(ISERROR(VLOOKUP(A103,【入力用】個人登録!$A$21:$P$50,2,FALSE)),"",VLOOKUP(A103,【入力用】個人登録!$A$21:$P$50,2,FALSE)) &amp; IF(ISERROR(VLOOKUP(A103,【入力用】個人登録!$A$59:$P$127,2,FALSE)),"",VLOOKUP(A103,【入力用】個人登録!$A$59:$P$127,2,FALSE))</f>
        <v/>
      </c>
      <c r="C103" s="712" t="str">
        <f>IF(ISERROR(VLOOKUP(A103,【入力用】個人登録!$A$21:$P$50,3,FALSE)),"",VLOOKUP(A103,【入力用】個人登録!$A$21:$P$50,3,FALSE)) &amp; IF(ISERROR(VLOOKUP(A103,【入力用】個人登録!$A$59:$P$127,3,FALSE)),"",VLOOKUP(A103,【入力用】個人登録!$A$59:$P$127,3,FALSE))</f>
        <v/>
      </c>
      <c r="D103" s="713"/>
      <c r="E103" s="430" t="str">
        <f>IF(ISERROR(VLOOKUP(A103,【入力用】個人登録!$A$21:$P$50,5,FALSE)),"",VLOOKUP(A103,【入力用】個人登録!$A$21:$P$50,5,FALSE)) &amp; IF(ISERROR(VLOOKUP(A103,【入力用】個人登録!$A$59:$P$127,5,FALSE)),"",VLOOKUP(A103,【入力用】個人登録!$A$59:$P$127,5,FALSE))</f>
        <v/>
      </c>
      <c r="F103" s="714" t="str">
        <f>IF(ISERROR(VLOOKUP(A103,【入力用】個人登録!$A$21:$P$50,6,FALSE)),"",VLOOKUP(A103,【入力用】個人登録!$A$21:$P$50,6,FALSE)) &amp; IF(ISERROR(VLOOKUP(A103,【入力用】個人登録!$A$59:$P$127,6,FALSE)),"",VLOOKUP(A103,【入力用】個人登録!$A$59:$P$127,6,FALSE))</f>
        <v/>
      </c>
      <c r="G103" s="713"/>
      <c r="H103" s="432" t="str">
        <f>IF(ISERROR(VLOOKUP(A103,【入力用】個人登録!$A$21:$P$50,8,FALSE)),"",VLOOKUP(A103,【入力用】個人登録!$A$21:$P$50,8,FALSE)) &amp; IF(ISERROR(VLOOKUP(A103,【入力用】個人登録!$A$59:$P$127,8,FALSE)),"",VLOOKUP(A103,【入力用】個人登録!$A$59:$P$127,8,FALSE))</f>
        <v/>
      </c>
      <c r="I103" s="431" t="str">
        <f>IF(ISERROR(VLOOKUP(A103,【入力用】個人登録!$A$21:$P$50,9,FALSE)),"",VLOOKUP(A103,【入力用】個人登録!$A$21:$P$50,9,FALSE)) &amp; IF(ISERROR(VLOOKUP(A103,【入力用】個人登録!$A$59:$P$127,9,FALSE)),"",VLOOKUP(A103,【入力用】個人登録!$A$59:$P$127,9,FALSE))</f>
        <v/>
      </c>
      <c r="J103" s="715" t="str">
        <f>IF(ISERROR(VLOOKUP(A103,【入力用】個人登録!$A$21:$P$50,10,FALSE)),"",VLOOKUP(A103,【入力用】個人登録!$A$21:$P$50,10,FALSE)) &amp; IF(ISERROR(VLOOKUP(A103,【入力用】個人登録!$A$59:$P$127,10,FALSE)),"",VLOOKUP(A103,【入力用】個人登録!$A$59:$P$127,10,FALSE))</f>
        <v/>
      </c>
      <c r="K103" s="720"/>
      <c r="L103" s="433" t="str">
        <f>TEXT(IF(ISERROR(VLOOKUP(A103,【入力用】個人登録!$A$21:$P$50,12,FALSE)),"",VLOOKUP(A103,【入力用】個人登録!$A$21:$P$50,12,FALSE)) &amp; IF(ISERROR(VLOOKUP(A103,【入力用】個人登録!$A$59:$P$127,12,FALSE)),"",VLOOKUP(A103,【入力用】個人登録!$A$59:$P$127,12,FALSE)),"ge.m.d")</f>
        <v/>
      </c>
      <c r="M103" s="434" t="str">
        <f>IF(ISERROR(VLOOKUP(A103,【入力用】個人登録!$A$21:$P$50,13,FALSE)),"",VLOOKUP(A103,【入力用】個人登録!$A$21:$P$50,13,FALSE)) &amp; IF(ISERROR(VLOOKUP(A103,【入力用】個人登録!$A$59:$P$127,13,FALSE)),"",VLOOKUP(A103,【入力用】個人登録!$A$59:$P$127,13,FALSE))</f>
        <v/>
      </c>
      <c r="N103" s="435" t="str">
        <f>IF(ISERROR(VLOOKUP(A103,【入力用】個人登録!$A$21:$P$50,14,FALSE)),"",VLOOKUP(A103,【入力用】個人登録!$A$21:$P$50,14,FALSE)) &amp; IF(ISERROR(VLOOKUP(A103,【入力用】個人登録!$A$59:$P$127,14,FALSE)),"",VLOOKUP(A103,【入力用】個人登録!$A$59:$P$127,14,FALSE))</f>
        <v/>
      </c>
      <c r="O103" s="436" t="str">
        <f>IF(ISERROR(VLOOKUP(A103,【入力用】個人登録!$A$21:$P$50,15,FALSE)),"",VLOOKUP(A103,【入力用】個人登録!$A$21:$P$50,15,FALSE)) &amp; IF(ISERROR(VLOOKUP(A103,【入力用】個人登録!$A$59:$P$127,15,FALSE)),"",VLOOKUP(A103,【入力用】個人登録!$A$59:$P$127,15,FALSE))</f>
        <v/>
      </c>
      <c r="P103" s="528" t="str">
        <f>IF(ISERROR(VLOOKUP(A103,【入力用】個人登録!$A$21:$P$50,16,FALSE)),"",VLOOKUP(A103,【入力用】個人登録!$A$21:$P$50,16,FALSE)) &amp; IF(ISERROR(VLOOKUP(A103,【入力用】個人登録!$A$59:$P$127,16,FALSE)),"",VLOOKUP(A103,【入力用】個人登録!$A$59:$P$127,16,FALSE))</f>
        <v/>
      </c>
      <c r="R103" s="355">
        <f>IF(ISERROR(VLOOKUP(A103,【入力用】個人登録!$A$59:$R$127,18,FALSE)),"",VLOOKUP(A103,【入力用】個人登録!$A$59:$R$127,18,FALSE))</f>
        <v>0</v>
      </c>
    </row>
    <row r="104" spans="1:18" ht="15" customHeight="1">
      <c r="A104" s="428" t="str">
        <f>【入力用】個人登録!A104</f>
        <v>76</v>
      </c>
      <c r="B104" s="429" t="str">
        <f>IF(ISERROR(VLOOKUP(A104,【入力用】個人登録!$A$21:$P$50,2,FALSE)),"",VLOOKUP(A104,【入力用】個人登録!$A$21:$P$50,2,FALSE)) &amp; IF(ISERROR(VLOOKUP(A104,【入力用】個人登録!$A$59:$P$127,2,FALSE)),"",VLOOKUP(A104,【入力用】個人登録!$A$59:$P$127,2,FALSE))</f>
        <v/>
      </c>
      <c r="C104" s="712" t="str">
        <f>IF(ISERROR(VLOOKUP(A104,【入力用】個人登録!$A$21:$P$50,3,FALSE)),"",VLOOKUP(A104,【入力用】個人登録!$A$21:$P$50,3,FALSE)) &amp; IF(ISERROR(VLOOKUP(A104,【入力用】個人登録!$A$59:$P$127,3,FALSE)),"",VLOOKUP(A104,【入力用】個人登録!$A$59:$P$127,3,FALSE))</f>
        <v/>
      </c>
      <c r="D104" s="713"/>
      <c r="E104" s="430" t="str">
        <f>IF(ISERROR(VLOOKUP(A104,【入力用】個人登録!$A$21:$P$50,5,FALSE)),"",VLOOKUP(A104,【入力用】個人登録!$A$21:$P$50,5,FALSE)) &amp; IF(ISERROR(VLOOKUP(A104,【入力用】個人登録!$A$59:$P$127,5,FALSE)),"",VLOOKUP(A104,【入力用】個人登録!$A$59:$P$127,5,FALSE))</f>
        <v/>
      </c>
      <c r="F104" s="714" t="str">
        <f>IF(ISERROR(VLOOKUP(A104,【入力用】個人登録!$A$21:$P$50,6,FALSE)),"",VLOOKUP(A104,【入力用】個人登録!$A$21:$P$50,6,FALSE)) &amp; IF(ISERROR(VLOOKUP(A104,【入力用】個人登録!$A$59:$P$127,6,FALSE)),"",VLOOKUP(A104,【入力用】個人登録!$A$59:$P$127,6,FALSE))</f>
        <v/>
      </c>
      <c r="G104" s="713"/>
      <c r="H104" s="432" t="str">
        <f>IF(ISERROR(VLOOKUP(A104,【入力用】個人登録!$A$21:$P$50,8,FALSE)),"",VLOOKUP(A104,【入力用】個人登録!$A$21:$P$50,8,FALSE)) &amp; IF(ISERROR(VLOOKUP(A104,【入力用】個人登録!$A$59:$P$127,8,FALSE)),"",VLOOKUP(A104,【入力用】個人登録!$A$59:$P$127,8,FALSE))</f>
        <v/>
      </c>
      <c r="I104" s="431" t="str">
        <f>IF(ISERROR(VLOOKUP(A104,【入力用】個人登録!$A$21:$P$50,9,FALSE)),"",VLOOKUP(A104,【入力用】個人登録!$A$21:$P$50,9,FALSE)) &amp; IF(ISERROR(VLOOKUP(A104,【入力用】個人登録!$A$59:$P$127,9,FALSE)),"",VLOOKUP(A104,【入力用】個人登録!$A$59:$P$127,9,FALSE))</f>
        <v/>
      </c>
      <c r="J104" s="715" t="str">
        <f>IF(ISERROR(VLOOKUP(A104,【入力用】個人登録!$A$21:$P$50,10,FALSE)),"",VLOOKUP(A104,【入力用】個人登録!$A$21:$P$50,10,FALSE)) &amp; IF(ISERROR(VLOOKUP(A104,【入力用】個人登録!$A$59:$P$127,10,FALSE)),"",VLOOKUP(A104,【入力用】個人登録!$A$59:$P$127,10,FALSE))</f>
        <v/>
      </c>
      <c r="K104" s="720"/>
      <c r="L104" s="433" t="str">
        <f>TEXT(IF(ISERROR(VLOOKUP(A104,【入力用】個人登録!$A$21:$P$50,12,FALSE)),"",VLOOKUP(A104,【入力用】個人登録!$A$21:$P$50,12,FALSE)) &amp; IF(ISERROR(VLOOKUP(A104,【入力用】個人登録!$A$59:$P$127,12,FALSE)),"",VLOOKUP(A104,【入力用】個人登録!$A$59:$P$127,12,FALSE)),"ge.m.d")</f>
        <v/>
      </c>
      <c r="M104" s="434" t="str">
        <f>IF(ISERROR(VLOOKUP(A104,【入力用】個人登録!$A$21:$P$50,13,FALSE)),"",VLOOKUP(A104,【入力用】個人登録!$A$21:$P$50,13,FALSE)) &amp; IF(ISERROR(VLOOKUP(A104,【入力用】個人登録!$A$59:$P$127,13,FALSE)),"",VLOOKUP(A104,【入力用】個人登録!$A$59:$P$127,13,FALSE))</f>
        <v/>
      </c>
      <c r="N104" s="435" t="str">
        <f>IF(ISERROR(VLOOKUP(A104,【入力用】個人登録!$A$21:$P$50,14,FALSE)),"",VLOOKUP(A104,【入力用】個人登録!$A$21:$P$50,14,FALSE)) &amp; IF(ISERROR(VLOOKUP(A104,【入力用】個人登録!$A$59:$P$127,14,FALSE)),"",VLOOKUP(A104,【入力用】個人登録!$A$59:$P$127,14,FALSE))</f>
        <v/>
      </c>
      <c r="O104" s="436" t="str">
        <f>IF(ISERROR(VLOOKUP(A104,【入力用】個人登録!$A$21:$P$50,15,FALSE)),"",VLOOKUP(A104,【入力用】個人登録!$A$21:$P$50,15,FALSE)) &amp; IF(ISERROR(VLOOKUP(A104,【入力用】個人登録!$A$59:$P$127,15,FALSE)),"",VLOOKUP(A104,【入力用】個人登録!$A$59:$P$127,15,FALSE))</f>
        <v/>
      </c>
      <c r="P104" s="528" t="str">
        <f>IF(ISERROR(VLOOKUP(A104,【入力用】個人登録!$A$21:$P$50,16,FALSE)),"",VLOOKUP(A104,【入力用】個人登録!$A$21:$P$50,16,FALSE)) &amp; IF(ISERROR(VLOOKUP(A104,【入力用】個人登録!$A$59:$P$127,16,FALSE)),"",VLOOKUP(A104,【入力用】個人登録!$A$59:$P$127,16,FALSE))</f>
        <v/>
      </c>
      <c r="R104" s="355">
        <f>IF(ISERROR(VLOOKUP(A104,【入力用】個人登録!$A$59:$R$127,18,FALSE)),"",VLOOKUP(A104,【入力用】個人登録!$A$59:$R$127,18,FALSE))</f>
        <v>0</v>
      </c>
    </row>
    <row r="105" spans="1:18" ht="15" customHeight="1">
      <c r="A105" s="428" t="str">
        <f>【入力用】個人登録!A105</f>
        <v>77</v>
      </c>
      <c r="B105" s="429" t="str">
        <f>IF(ISERROR(VLOOKUP(A105,【入力用】個人登録!$A$21:$P$50,2,FALSE)),"",VLOOKUP(A105,【入力用】個人登録!$A$21:$P$50,2,FALSE)) &amp; IF(ISERROR(VLOOKUP(A105,【入力用】個人登録!$A$59:$P$127,2,FALSE)),"",VLOOKUP(A105,【入力用】個人登録!$A$59:$P$127,2,FALSE))</f>
        <v/>
      </c>
      <c r="C105" s="712" t="str">
        <f>IF(ISERROR(VLOOKUP(A105,【入力用】個人登録!$A$21:$P$50,3,FALSE)),"",VLOOKUP(A105,【入力用】個人登録!$A$21:$P$50,3,FALSE)) &amp; IF(ISERROR(VLOOKUP(A105,【入力用】個人登録!$A$59:$P$127,3,FALSE)),"",VLOOKUP(A105,【入力用】個人登録!$A$59:$P$127,3,FALSE))</f>
        <v/>
      </c>
      <c r="D105" s="713"/>
      <c r="E105" s="430" t="str">
        <f>IF(ISERROR(VLOOKUP(A105,【入力用】個人登録!$A$21:$P$50,5,FALSE)),"",VLOOKUP(A105,【入力用】個人登録!$A$21:$P$50,5,FALSE)) &amp; IF(ISERROR(VLOOKUP(A105,【入力用】個人登録!$A$59:$P$127,5,FALSE)),"",VLOOKUP(A105,【入力用】個人登録!$A$59:$P$127,5,FALSE))</f>
        <v/>
      </c>
      <c r="F105" s="714" t="str">
        <f>IF(ISERROR(VLOOKUP(A105,【入力用】個人登録!$A$21:$P$50,6,FALSE)),"",VLOOKUP(A105,【入力用】個人登録!$A$21:$P$50,6,FALSE)) &amp; IF(ISERROR(VLOOKUP(A105,【入力用】個人登録!$A$59:$P$127,6,FALSE)),"",VLOOKUP(A105,【入力用】個人登録!$A$59:$P$127,6,FALSE))</f>
        <v/>
      </c>
      <c r="G105" s="713"/>
      <c r="H105" s="432" t="str">
        <f>IF(ISERROR(VLOOKUP(A105,【入力用】個人登録!$A$21:$P$50,8,FALSE)),"",VLOOKUP(A105,【入力用】個人登録!$A$21:$P$50,8,FALSE)) &amp; IF(ISERROR(VLOOKUP(A105,【入力用】個人登録!$A$59:$P$127,8,FALSE)),"",VLOOKUP(A105,【入力用】個人登録!$A$59:$P$127,8,FALSE))</f>
        <v/>
      </c>
      <c r="I105" s="431" t="str">
        <f>IF(ISERROR(VLOOKUP(A105,【入力用】個人登録!$A$21:$P$50,9,FALSE)),"",VLOOKUP(A105,【入力用】個人登録!$A$21:$P$50,9,FALSE)) &amp; IF(ISERROR(VLOOKUP(A105,【入力用】個人登録!$A$59:$P$127,9,FALSE)),"",VLOOKUP(A105,【入力用】個人登録!$A$59:$P$127,9,FALSE))</f>
        <v/>
      </c>
      <c r="J105" s="715" t="str">
        <f>IF(ISERROR(VLOOKUP(A105,【入力用】個人登録!$A$21:$P$50,10,FALSE)),"",VLOOKUP(A105,【入力用】個人登録!$A$21:$P$50,10,FALSE)) &amp; IF(ISERROR(VLOOKUP(A105,【入力用】個人登録!$A$59:$P$127,10,FALSE)),"",VLOOKUP(A105,【入力用】個人登録!$A$59:$P$127,10,FALSE))</f>
        <v/>
      </c>
      <c r="K105" s="720"/>
      <c r="L105" s="433" t="str">
        <f>TEXT(IF(ISERROR(VLOOKUP(A105,【入力用】個人登録!$A$21:$P$50,12,FALSE)),"",VLOOKUP(A105,【入力用】個人登録!$A$21:$P$50,12,FALSE)) &amp; IF(ISERROR(VLOOKUP(A105,【入力用】個人登録!$A$59:$P$127,12,FALSE)),"",VLOOKUP(A105,【入力用】個人登録!$A$59:$P$127,12,FALSE)),"ge.m.d")</f>
        <v/>
      </c>
      <c r="M105" s="434" t="str">
        <f>IF(ISERROR(VLOOKUP(A105,【入力用】個人登録!$A$21:$P$50,13,FALSE)),"",VLOOKUP(A105,【入力用】個人登録!$A$21:$P$50,13,FALSE)) &amp; IF(ISERROR(VLOOKUP(A105,【入力用】個人登録!$A$59:$P$127,13,FALSE)),"",VLOOKUP(A105,【入力用】個人登録!$A$59:$P$127,13,FALSE))</f>
        <v/>
      </c>
      <c r="N105" s="435" t="str">
        <f>IF(ISERROR(VLOOKUP(A105,【入力用】個人登録!$A$21:$P$50,14,FALSE)),"",VLOOKUP(A105,【入力用】個人登録!$A$21:$P$50,14,FALSE)) &amp; IF(ISERROR(VLOOKUP(A105,【入力用】個人登録!$A$59:$P$127,14,FALSE)),"",VLOOKUP(A105,【入力用】個人登録!$A$59:$P$127,14,FALSE))</f>
        <v/>
      </c>
      <c r="O105" s="436" t="str">
        <f>IF(ISERROR(VLOOKUP(A105,【入力用】個人登録!$A$21:$P$50,15,FALSE)),"",VLOOKUP(A105,【入力用】個人登録!$A$21:$P$50,15,FALSE)) &amp; IF(ISERROR(VLOOKUP(A105,【入力用】個人登録!$A$59:$P$127,15,FALSE)),"",VLOOKUP(A105,【入力用】個人登録!$A$59:$P$127,15,FALSE))</f>
        <v/>
      </c>
      <c r="P105" s="528" t="str">
        <f>IF(ISERROR(VLOOKUP(A105,【入力用】個人登録!$A$21:$P$50,16,FALSE)),"",VLOOKUP(A105,【入力用】個人登録!$A$21:$P$50,16,FALSE)) &amp; IF(ISERROR(VLOOKUP(A105,【入力用】個人登録!$A$59:$P$127,16,FALSE)),"",VLOOKUP(A105,【入力用】個人登録!$A$59:$P$127,16,FALSE))</f>
        <v/>
      </c>
      <c r="R105" s="355">
        <f>IF(ISERROR(VLOOKUP(A105,【入力用】個人登録!$A$59:$R$127,18,FALSE)),"",VLOOKUP(A105,【入力用】個人登録!$A$59:$R$127,18,FALSE))</f>
        <v>0</v>
      </c>
    </row>
    <row r="106" spans="1:18" ht="15" customHeight="1">
      <c r="A106" s="428" t="str">
        <f>【入力用】個人登録!A106</f>
        <v>78</v>
      </c>
      <c r="B106" s="429" t="str">
        <f>IF(ISERROR(VLOOKUP(A106,【入力用】個人登録!$A$21:$P$50,2,FALSE)),"",VLOOKUP(A106,【入力用】個人登録!$A$21:$P$50,2,FALSE)) &amp; IF(ISERROR(VLOOKUP(A106,【入力用】個人登録!$A$59:$P$127,2,FALSE)),"",VLOOKUP(A106,【入力用】個人登録!$A$59:$P$127,2,FALSE))</f>
        <v/>
      </c>
      <c r="C106" s="712" t="str">
        <f>IF(ISERROR(VLOOKUP(A106,【入力用】個人登録!$A$21:$P$50,3,FALSE)),"",VLOOKUP(A106,【入力用】個人登録!$A$21:$P$50,3,FALSE)) &amp; IF(ISERROR(VLOOKUP(A106,【入力用】個人登録!$A$59:$P$127,3,FALSE)),"",VLOOKUP(A106,【入力用】個人登録!$A$59:$P$127,3,FALSE))</f>
        <v/>
      </c>
      <c r="D106" s="713"/>
      <c r="E106" s="430" t="str">
        <f>IF(ISERROR(VLOOKUP(A106,【入力用】個人登録!$A$21:$P$50,5,FALSE)),"",VLOOKUP(A106,【入力用】個人登録!$A$21:$P$50,5,FALSE)) &amp; IF(ISERROR(VLOOKUP(A106,【入力用】個人登録!$A$59:$P$127,5,FALSE)),"",VLOOKUP(A106,【入力用】個人登録!$A$59:$P$127,5,FALSE))</f>
        <v/>
      </c>
      <c r="F106" s="714" t="str">
        <f>IF(ISERROR(VLOOKUP(A106,【入力用】個人登録!$A$21:$P$50,6,FALSE)),"",VLOOKUP(A106,【入力用】個人登録!$A$21:$P$50,6,FALSE)) &amp; IF(ISERROR(VLOOKUP(A106,【入力用】個人登録!$A$59:$P$127,6,FALSE)),"",VLOOKUP(A106,【入力用】個人登録!$A$59:$P$127,6,FALSE))</f>
        <v/>
      </c>
      <c r="G106" s="713"/>
      <c r="H106" s="432" t="str">
        <f>IF(ISERROR(VLOOKUP(A106,【入力用】個人登録!$A$21:$P$50,8,FALSE)),"",VLOOKUP(A106,【入力用】個人登録!$A$21:$P$50,8,FALSE)) &amp; IF(ISERROR(VLOOKUP(A106,【入力用】個人登録!$A$59:$P$127,8,FALSE)),"",VLOOKUP(A106,【入力用】個人登録!$A$59:$P$127,8,FALSE))</f>
        <v/>
      </c>
      <c r="I106" s="431" t="str">
        <f>IF(ISERROR(VLOOKUP(A106,【入力用】個人登録!$A$21:$P$50,9,FALSE)),"",VLOOKUP(A106,【入力用】個人登録!$A$21:$P$50,9,FALSE)) &amp; IF(ISERROR(VLOOKUP(A106,【入力用】個人登録!$A$59:$P$127,9,FALSE)),"",VLOOKUP(A106,【入力用】個人登録!$A$59:$P$127,9,FALSE))</f>
        <v/>
      </c>
      <c r="J106" s="715" t="str">
        <f>IF(ISERROR(VLOOKUP(A106,【入力用】個人登録!$A$21:$P$50,10,FALSE)),"",VLOOKUP(A106,【入力用】個人登録!$A$21:$P$50,10,FALSE)) &amp; IF(ISERROR(VLOOKUP(A106,【入力用】個人登録!$A$59:$P$127,10,FALSE)),"",VLOOKUP(A106,【入力用】個人登録!$A$59:$P$127,10,FALSE))</f>
        <v/>
      </c>
      <c r="K106" s="720"/>
      <c r="L106" s="433" t="str">
        <f>TEXT(IF(ISERROR(VLOOKUP(A106,【入力用】個人登録!$A$21:$P$50,12,FALSE)),"",VLOOKUP(A106,【入力用】個人登録!$A$21:$P$50,12,FALSE)) &amp; IF(ISERROR(VLOOKUP(A106,【入力用】個人登録!$A$59:$P$127,12,FALSE)),"",VLOOKUP(A106,【入力用】個人登録!$A$59:$P$127,12,FALSE)),"ge.m.d")</f>
        <v/>
      </c>
      <c r="M106" s="434" t="str">
        <f>IF(ISERROR(VLOOKUP(A106,【入力用】個人登録!$A$21:$P$50,13,FALSE)),"",VLOOKUP(A106,【入力用】個人登録!$A$21:$P$50,13,FALSE)) &amp; IF(ISERROR(VLOOKUP(A106,【入力用】個人登録!$A$59:$P$127,13,FALSE)),"",VLOOKUP(A106,【入力用】個人登録!$A$59:$P$127,13,FALSE))</f>
        <v/>
      </c>
      <c r="N106" s="435" t="str">
        <f>IF(ISERROR(VLOOKUP(A106,【入力用】個人登録!$A$21:$P$50,14,FALSE)),"",VLOOKUP(A106,【入力用】個人登録!$A$21:$P$50,14,FALSE)) &amp; IF(ISERROR(VLOOKUP(A106,【入力用】個人登録!$A$59:$P$127,14,FALSE)),"",VLOOKUP(A106,【入力用】個人登録!$A$59:$P$127,14,FALSE))</f>
        <v/>
      </c>
      <c r="O106" s="436" t="str">
        <f>IF(ISERROR(VLOOKUP(A106,【入力用】個人登録!$A$21:$P$50,15,FALSE)),"",VLOOKUP(A106,【入力用】個人登録!$A$21:$P$50,15,FALSE)) &amp; IF(ISERROR(VLOOKUP(A106,【入力用】個人登録!$A$59:$P$127,15,FALSE)),"",VLOOKUP(A106,【入力用】個人登録!$A$59:$P$127,15,FALSE))</f>
        <v/>
      </c>
      <c r="P106" s="528" t="str">
        <f>IF(ISERROR(VLOOKUP(A106,【入力用】個人登録!$A$21:$P$50,16,FALSE)),"",VLOOKUP(A106,【入力用】個人登録!$A$21:$P$50,16,FALSE)) &amp; IF(ISERROR(VLOOKUP(A106,【入力用】個人登録!$A$59:$P$127,16,FALSE)),"",VLOOKUP(A106,【入力用】個人登録!$A$59:$P$127,16,FALSE))</f>
        <v/>
      </c>
      <c r="R106" s="355">
        <f>IF(ISERROR(VLOOKUP(A106,【入力用】個人登録!$A$59:$R$127,18,FALSE)),"",VLOOKUP(A106,【入力用】個人登録!$A$59:$R$127,18,FALSE))</f>
        <v>0</v>
      </c>
    </row>
    <row r="107" spans="1:18" ht="15" customHeight="1">
      <c r="A107" s="428" t="str">
        <f>【入力用】個人登録!A107</f>
        <v>79</v>
      </c>
      <c r="B107" s="429" t="str">
        <f>IF(ISERROR(VLOOKUP(A107,【入力用】個人登録!$A$21:$P$50,2,FALSE)),"",VLOOKUP(A107,【入力用】個人登録!$A$21:$P$50,2,FALSE)) &amp; IF(ISERROR(VLOOKUP(A107,【入力用】個人登録!$A$59:$P$127,2,FALSE)),"",VLOOKUP(A107,【入力用】個人登録!$A$59:$P$127,2,FALSE))</f>
        <v/>
      </c>
      <c r="C107" s="712" t="str">
        <f>IF(ISERROR(VLOOKUP(A107,【入力用】個人登録!$A$21:$P$50,3,FALSE)),"",VLOOKUP(A107,【入力用】個人登録!$A$21:$P$50,3,FALSE)) &amp; IF(ISERROR(VLOOKUP(A107,【入力用】個人登録!$A$59:$P$127,3,FALSE)),"",VLOOKUP(A107,【入力用】個人登録!$A$59:$P$127,3,FALSE))</f>
        <v/>
      </c>
      <c r="D107" s="713"/>
      <c r="E107" s="430" t="str">
        <f>IF(ISERROR(VLOOKUP(A107,【入力用】個人登録!$A$21:$P$50,5,FALSE)),"",VLOOKUP(A107,【入力用】個人登録!$A$21:$P$50,5,FALSE)) &amp; IF(ISERROR(VLOOKUP(A107,【入力用】個人登録!$A$59:$P$127,5,FALSE)),"",VLOOKUP(A107,【入力用】個人登録!$A$59:$P$127,5,FALSE))</f>
        <v/>
      </c>
      <c r="F107" s="714" t="str">
        <f>IF(ISERROR(VLOOKUP(A107,【入力用】個人登録!$A$21:$P$50,6,FALSE)),"",VLOOKUP(A107,【入力用】個人登録!$A$21:$P$50,6,FALSE)) &amp; IF(ISERROR(VLOOKUP(A107,【入力用】個人登録!$A$59:$P$127,6,FALSE)),"",VLOOKUP(A107,【入力用】個人登録!$A$59:$P$127,6,FALSE))</f>
        <v/>
      </c>
      <c r="G107" s="713"/>
      <c r="H107" s="432" t="str">
        <f>IF(ISERROR(VLOOKUP(A107,【入力用】個人登録!$A$21:$P$50,8,FALSE)),"",VLOOKUP(A107,【入力用】個人登録!$A$21:$P$50,8,FALSE)) &amp; IF(ISERROR(VLOOKUP(A107,【入力用】個人登録!$A$59:$P$127,8,FALSE)),"",VLOOKUP(A107,【入力用】個人登録!$A$59:$P$127,8,FALSE))</f>
        <v/>
      </c>
      <c r="I107" s="431" t="str">
        <f>IF(ISERROR(VLOOKUP(A107,【入力用】個人登録!$A$21:$P$50,9,FALSE)),"",VLOOKUP(A107,【入力用】個人登録!$A$21:$P$50,9,FALSE)) &amp; IF(ISERROR(VLOOKUP(A107,【入力用】個人登録!$A$59:$P$127,9,FALSE)),"",VLOOKUP(A107,【入力用】個人登録!$A$59:$P$127,9,FALSE))</f>
        <v/>
      </c>
      <c r="J107" s="715" t="str">
        <f>IF(ISERROR(VLOOKUP(A107,【入力用】個人登録!$A$21:$P$50,10,FALSE)),"",VLOOKUP(A107,【入力用】個人登録!$A$21:$P$50,10,FALSE)) &amp; IF(ISERROR(VLOOKUP(A107,【入力用】個人登録!$A$59:$P$127,10,FALSE)),"",VLOOKUP(A107,【入力用】個人登録!$A$59:$P$127,10,FALSE))</f>
        <v/>
      </c>
      <c r="K107" s="720"/>
      <c r="L107" s="433" t="str">
        <f>TEXT(IF(ISERROR(VLOOKUP(A107,【入力用】個人登録!$A$21:$P$50,12,FALSE)),"",VLOOKUP(A107,【入力用】個人登録!$A$21:$P$50,12,FALSE)) &amp; IF(ISERROR(VLOOKUP(A107,【入力用】個人登録!$A$59:$P$127,12,FALSE)),"",VLOOKUP(A107,【入力用】個人登録!$A$59:$P$127,12,FALSE)),"ge.m.d")</f>
        <v/>
      </c>
      <c r="M107" s="434" t="str">
        <f>IF(ISERROR(VLOOKUP(A107,【入力用】個人登録!$A$21:$P$50,13,FALSE)),"",VLOOKUP(A107,【入力用】個人登録!$A$21:$P$50,13,FALSE)) &amp; IF(ISERROR(VLOOKUP(A107,【入力用】個人登録!$A$59:$P$127,13,FALSE)),"",VLOOKUP(A107,【入力用】個人登録!$A$59:$P$127,13,FALSE))</f>
        <v/>
      </c>
      <c r="N107" s="435" t="str">
        <f>IF(ISERROR(VLOOKUP(A107,【入力用】個人登録!$A$21:$P$50,14,FALSE)),"",VLOOKUP(A107,【入力用】個人登録!$A$21:$P$50,14,FALSE)) &amp; IF(ISERROR(VLOOKUP(A107,【入力用】個人登録!$A$59:$P$127,14,FALSE)),"",VLOOKUP(A107,【入力用】個人登録!$A$59:$P$127,14,FALSE))</f>
        <v/>
      </c>
      <c r="O107" s="436" t="str">
        <f>IF(ISERROR(VLOOKUP(A107,【入力用】個人登録!$A$21:$P$50,15,FALSE)),"",VLOOKUP(A107,【入力用】個人登録!$A$21:$P$50,15,FALSE)) &amp; IF(ISERROR(VLOOKUP(A107,【入力用】個人登録!$A$59:$P$127,15,FALSE)),"",VLOOKUP(A107,【入力用】個人登録!$A$59:$P$127,15,FALSE))</f>
        <v/>
      </c>
      <c r="P107" s="528" t="str">
        <f>IF(ISERROR(VLOOKUP(A107,【入力用】個人登録!$A$21:$P$50,16,FALSE)),"",VLOOKUP(A107,【入力用】個人登録!$A$21:$P$50,16,FALSE)) &amp; IF(ISERROR(VLOOKUP(A107,【入力用】個人登録!$A$59:$P$127,16,FALSE)),"",VLOOKUP(A107,【入力用】個人登録!$A$59:$P$127,16,FALSE))</f>
        <v/>
      </c>
      <c r="R107" s="355">
        <f>IF(ISERROR(VLOOKUP(A107,【入力用】個人登録!$A$59:$R$127,18,FALSE)),"",VLOOKUP(A107,【入力用】個人登録!$A$59:$R$127,18,FALSE))</f>
        <v>0</v>
      </c>
    </row>
    <row r="108" spans="1:18" ht="15" customHeight="1">
      <c r="A108" s="428" t="str">
        <f>【入力用】個人登録!A108</f>
        <v>80</v>
      </c>
      <c r="B108" s="429" t="str">
        <f>IF(ISERROR(VLOOKUP(A108,【入力用】個人登録!$A$21:$P$50,2,FALSE)),"",VLOOKUP(A108,【入力用】個人登録!$A$21:$P$50,2,FALSE)) &amp; IF(ISERROR(VLOOKUP(A108,【入力用】個人登録!$A$59:$P$127,2,FALSE)),"",VLOOKUP(A108,【入力用】個人登録!$A$59:$P$127,2,FALSE))</f>
        <v/>
      </c>
      <c r="C108" s="712" t="str">
        <f>IF(ISERROR(VLOOKUP(A108,【入力用】個人登録!$A$21:$P$50,3,FALSE)),"",VLOOKUP(A108,【入力用】個人登録!$A$21:$P$50,3,FALSE)) &amp; IF(ISERROR(VLOOKUP(A108,【入力用】個人登録!$A$59:$P$127,3,FALSE)),"",VLOOKUP(A108,【入力用】個人登録!$A$59:$P$127,3,FALSE))</f>
        <v/>
      </c>
      <c r="D108" s="713"/>
      <c r="E108" s="430" t="str">
        <f>IF(ISERROR(VLOOKUP(A108,【入力用】個人登録!$A$21:$P$50,5,FALSE)),"",VLOOKUP(A108,【入力用】個人登録!$A$21:$P$50,5,FALSE)) &amp; IF(ISERROR(VLOOKUP(A108,【入力用】個人登録!$A$59:$P$127,5,FALSE)),"",VLOOKUP(A108,【入力用】個人登録!$A$59:$P$127,5,FALSE))</f>
        <v/>
      </c>
      <c r="F108" s="714" t="str">
        <f>IF(ISERROR(VLOOKUP(A108,【入力用】個人登録!$A$21:$P$50,6,FALSE)),"",VLOOKUP(A108,【入力用】個人登録!$A$21:$P$50,6,FALSE)) &amp; IF(ISERROR(VLOOKUP(A108,【入力用】個人登録!$A$59:$P$127,6,FALSE)),"",VLOOKUP(A108,【入力用】個人登録!$A$59:$P$127,6,FALSE))</f>
        <v/>
      </c>
      <c r="G108" s="713"/>
      <c r="H108" s="432" t="str">
        <f>IF(ISERROR(VLOOKUP(A108,【入力用】個人登録!$A$21:$P$50,8,FALSE)),"",VLOOKUP(A108,【入力用】個人登録!$A$21:$P$50,8,FALSE)) &amp; IF(ISERROR(VLOOKUP(A108,【入力用】個人登録!$A$59:$P$127,8,FALSE)),"",VLOOKUP(A108,【入力用】個人登録!$A$59:$P$127,8,FALSE))</f>
        <v/>
      </c>
      <c r="I108" s="431" t="str">
        <f>IF(ISERROR(VLOOKUP(A108,【入力用】個人登録!$A$21:$P$50,9,FALSE)),"",VLOOKUP(A108,【入力用】個人登録!$A$21:$P$50,9,FALSE)) &amp; IF(ISERROR(VLOOKUP(A108,【入力用】個人登録!$A$59:$P$127,9,FALSE)),"",VLOOKUP(A108,【入力用】個人登録!$A$59:$P$127,9,FALSE))</f>
        <v/>
      </c>
      <c r="J108" s="715" t="str">
        <f>IF(ISERROR(VLOOKUP(A108,【入力用】個人登録!$A$21:$P$50,10,FALSE)),"",VLOOKUP(A108,【入力用】個人登録!$A$21:$P$50,10,FALSE)) &amp; IF(ISERROR(VLOOKUP(A108,【入力用】個人登録!$A$59:$P$127,10,FALSE)),"",VLOOKUP(A108,【入力用】個人登録!$A$59:$P$127,10,FALSE))</f>
        <v/>
      </c>
      <c r="K108" s="720"/>
      <c r="L108" s="433" t="str">
        <f>TEXT(IF(ISERROR(VLOOKUP(A108,【入力用】個人登録!$A$21:$P$50,12,FALSE)),"",VLOOKUP(A108,【入力用】個人登録!$A$21:$P$50,12,FALSE)) &amp; IF(ISERROR(VLOOKUP(A108,【入力用】個人登録!$A$59:$P$127,12,FALSE)),"",VLOOKUP(A108,【入力用】個人登録!$A$59:$P$127,12,FALSE)),"ge.m.d")</f>
        <v/>
      </c>
      <c r="M108" s="434" t="str">
        <f>IF(ISERROR(VLOOKUP(A108,【入力用】個人登録!$A$21:$P$50,13,FALSE)),"",VLOOKUP(A108,【入力用】個人登録!$A$21:$P$50,13,FALSE)) &amp; IF(ISERROR(VLOOKUP(A108,【入力用】個人登録!$A$59:$P$127,13,FALSE)),"",VLOOKUP(A108,【入力用】個人登録!$A$59:$P$127,13,FALSE))</f>
        <v/>
      </c>
      <c r="N108" s="435" t="str">
        <f>IF(ISERROR(VLOOKUP(A108,【入力用】個人登録!$A$21:$P$50,14,FALSE)),"",VLOOKUP(A108,【入力用】個人登録!$A$21:$P$50,14,FALSE)) &amp; IF(ISERROR(VLOOKUP(A108,【入力用】個人登録!$A$59:$P$127,14,FALSE)),"",VLOOKUP(A108,【入力用】個人登録!$A$59:$P$127,14,FALSE))</f>
        <v/>
      </c>
      <c r="O108" s="436" t="str">
        <f>IF(ISERROR(VLOOKUP(A108,【入力用】個人登録!$A$21:$P$50,15,FALSE)),"",VLOOKUP(A108,【入力用】個人登録!$A$21:$P$50,15,FALSE)) &amp; IF(ISERROR(VLOOKUP(A108,【入力用】個人登録!$A$59:$P$127,15,FALSE)),"",VLOOKUP(A108,【入力用】個人登録!$A$59:$P$127,15,FALSE))</f>
        <v/>
      </c>
      <c r="P108" s="528" t="str">
        <f>IF(ISERROR(VLOOKUP(A108,【入力用】個人登録!$A$21:$P$50,16,FALSE)),"",VLOOKUP(A108,【入力用】個人登録!$A$21:$P$50,16,FALSE)) &amp; IF(ISERROR(VLOOKUP(A108,【入力用】個人登録!$A$59:$P$127,16,FALSE)),"",VLOOKUP(A108,【入力用】個人登録!$A$59:$P$127,16,FALSE))</f>
        <v/>
      </c>
      <c r="R108" s="355">
        <f>IF(ISERROR(VLOOKUP(A108,【入力用】個人登録!$A$59:$R$127,18,FALSE)),"",VLOOKUP(A108,【入力用】個人登録!$A$59:$R$127,18,FALSE))</f>
        <v>0</v>
      </c>
    </row>
    <row r="109" spans="1:18" ht="15" customHeight="1">
      <c r="A109" s="428" t="str">
        <f>【入力用】個人登録!A109</f>
        <v>81</v>
      </c>
      <c r="B109" s="429" t="str">
        <f>IF(ISERROR(VLOOKUP(A109,【入力用】個人登録!$A$21:$P$50,2,FALSE)),"",VLOOKUP(A109,【入力用】個人登録!$A$21:$P$50,2,FALSE)) &amp; IF(ISERROR(VLOOKUP(A109,【入力用】個人登録!$A$59:$P$127,2,FALSE)),"",VLOOKUP(A109,【入力用】個人登録!$A$59:$P$127,2,FALSE))</f>
        <v/>
      </c>
      <c r="C109" s="712" t="str">
        <f>IF(ISERROR(VLOOKUP(A109,【入力用】個人登録!$A$21:$P$50,3,FALSE)),"",VLOOKUP(A109,【入力用】個人登録!$A$21:$P$50,3,FALSE)) &amp; IF(ISERROR(VLOOKUP(A109,【入力用】個人登録!$A$59:$P$127,3,FALSE)),"",VLOOKUP(A109,【入力用】個人登録!$A$59:$P$127,3,FALSE))</f>
        <v/>
      </c>
      <c r="D109" s="713"/>
      <c r="E109" s="430" t="str">
        <f>IF(ISERROR(VLOOKUP(A109,【入力用】個人登録!$A$21:$P$50,5,FALSE)),"",VLOOKUP(A109,【入力用】個人登録!$A$21:$P$50,5,FALSE)) &amp; IF(ISERROR(VLOOKUP(A109,【入力用】個人登録!$A$59:$P$127,5,FALSE)),"",VLOOKUP(A109,【入力用】個人登録!$A$59:$P$127,5,FALSE))</f>
        <v/>
      </c>
      <c r="F109" s="714" t="str">
        <f>IF(ISERROR(VLOOKUP(A109,【入力用】個人登録!$A$21:$P$50,6,FALSE)),"",VLOOKUP(A109,【入力用】個人登録!$A$21:$P$50,6,FALSE)) &amp; IF(ISERROR(VLOOKUP(A109,【入力用】個人登録!$A$59:$P$127,6,FALSE)),"",VLOOKUP(A109,【入力用】個人登録!$A$59:$P$127,6,FALSE))</f>
        <v/>
      </c>
      <c r="G109" s="713"/>
      <c r="H109" s="432" t="str">
        <f>IF(ISERROR(VLOOKUP(A109,【入力用】個人登録!$A$21:$P$50,8,FALSE)),"",VLOOKUP(A109,【入力用】個人登録!$A$21:$P$50,8,FALSE)) &amp; IF(ISERROR(VLOOKUP(A109,【入力用】個人登録!$A$59:$P$127,8,FALSE)),"",VLOOKUP(A109,【入力用】個人登録!$A$59:$P$127,8,FALSE))</f>
        <v/>
      </c>
      <c r="I109" s="431" t="str">
        <f>IF(ISERROR(VLOOKUP(A109,【入力用】個人登録!$A$21:$P$50,9,FALSE)),"",VLOOKUP(A109,【入力用】個人登録!$A$21:$P$50,9,FALSE)) &amp; IF(ISERROR(VLOOKUP(A109,【入力用】個人登録!$A$59:$P$127,9,FALSE)),"",VLOOKUP(A109,【入力用】個人登録!$A$59:$P$127,9,FALSE))</f>
        <v/>
      </c>
      <c r="J109" s="715" t="str">
        <f>IF(ISERROR(VLOOKUP(A109,【入力用】個人登録!$A$21:$P$50,10,FALSE)),"",VLOOKUP(A109,【入力用】個人登録!$A$21:$P$50,10,FALSE)) &amp; IF(ISERROR(VLOOKUP(A109,【入力用】個人登録!$A$59:$P$127,10,FALSE)),"",VLOOKUP(A109,【入力用】個人登録!$A$59:$P$127,10,FALSE))</f>
        <v/>
      </c>
      <c r="K109" s="720"/>
      <c r="L109" s="433" t="str">
        <f>TEXT(IF(ISERROR(VLOOKUP(A109,【入力用】個人登録!$A$21:$P$50,12,FALSE)),"",VLOOKUP(A109,【入力用】個人登録!$A$21:$P$50,12,FALSE)) &amp; IF(ISERROR(VLOOKUP(A109,【入力用】個人登録!$A$59:$P$127,12,FALSE)),"",VLOOKUP(A109,【入力用】個人登録!$A$59:$P$127,12,FALSE)),"ge.m.d")</f>
        <v/>
      </c>
      <c r="M109" s="434" t="str">
        <f>IF(ISERROR(VLOOKUP(A109,【入力用】個人登録!$A$21:$P$50,13,FALSE)),"",VLOOKUP(A109,【入力用】個人登録!$A$21:$P$50,13,FALSE)) &amp; IF(ISERROR(VLOOKUP(A109,【入力用】個人登録!$A$59:$P$127,13,FALSE)),"",VLOOKUP(A109,【入力用】個人登録!$A$59:$P$127,13,FALSE))</f>
        <v/>
      </c>
      <c r="N109" s="435" t="str">
        <f>IF(ISERROR(VLOOKUP(A109,【入力用】個人登録!$A$21:$P$50,14,FALSE)),"",VLOOKUP(A109,【入力用】個人登録!$A$21:$P$50,14,FALSE)) &amp; IF(ISERROR(VLOOKUP(A109,【入力用】個人登録!$A$59:$P$127,14,FALSE)),"",VLOOKUP(A109,【入力用】個人登録!$A$59:$P$127,14,FALSE))</f>
        <v/>
      </c>
      <c r="O109" s="436" t="str">
        <f>IF(ISERROR(VLOOKUP(A109,【入力用】個人登録!$A$21:$P$50,15,FALSE)),"",VLOOKUP(A109,【入力用】個人登録!$A$21:$P$50,15,FALSE)) &amp; IF(ISERROR(VLOOKUP(A109,【入力用】個人登録!$A$59:$P$127,15,FALSE)),"",VLOOKUP(A109,【入力用】個人登録!$A$59:$P$127,15,FALSE))</f>
        <v/>
      </c>
      <c r="P109" s="528" t="str">
        <f>IF(ISERROR(VLOOKUP(A109,【入力用】個人登録!$A$21:$P$50,16,FALSE)),"",VLOOKUP(A109,【入力用】個人登録!$A$21:$P$50,16,FALSE)) &amp; IF(ISERROR(VLOOKUP(A109,【入力用】個人登録!$A$59:$P$127,16,FALSE)),"",VLOOKUP(A109,【入力用】個人登録!$A$59:$P$127,16,FALSE))</f>
        <v/>
      </c>
      <c r="R109" s="355">
        <f>IF(ISERROR(VLOOKUP(A109,【入力用】個人登録!$A$59:$R$127,18,FALSE)),"",VLOOKUP(A109,【入力用】個人登録!$A$59:$R$127,18,FALSE))</f>
        <v>0</v>
      </c>
    </row>
    <row r="110" spans="1:18" ht="15" customHeight="1">
      <c r="A110" s="428" t="str">
        <f>【入力用】個人登録!A110</f>
        <v>82</v>
      </c>
      <c r="B110" s="429" t="str">
        <f>IF(ISERROR(VLOOKUP(A110,【入力用】個人登録!$A$21:$P$50,2,FALSE)),"",VLOOKUP(A110,【入力用】個人登録!$A$21:$P$50,2,FALSE)) &amp; IF(ISERROR(VLOOKUP(A110,【入力用】個人登録!$A$59:$P$127,2,FALSE)),"",VLOOKUP(A110,【入力用】個人登録!$A$59:$P$127,2,FALSE))</f>
        <v/>
      </c>
      <c r="C110" s="712" t="str">
        <f>IF(ISERROR(VLOOKUP(A110,【入力用】個人登録!$A$21:$P$50,3,FALSE)),"",VLOOKUP(A110,【入力用】個人登録!$A$21:$P$50,3,FALSE)) &amp; IF(ISERROR(VLOOKUP(A110,【入力用】個人登録!$A$59:$P$127,3,FALSE)),"",VLOOKUP(A110,【入力用】個人登録!$A$59:$P$127,3,FALSE))</f>
        <v/>
      </c>
      <c r="D110" s="713"/>
      <c r="E110" s="430" t="str">
        <f>IF(ISERROR(VLOOKUP(A110,【入力用】個人登録!$A$21:$P$50,5,FALSE)),"",VLOOKUP(A110,【入力用】個人登録!$A$21:$P$50,5,FALSE)) &amp; IF(ISERROR(VLOOKUP(A110,【入力用】個人登録!$A$59:$P$127,5,FALSE)),"",VLOOKUP(A110,【入力用】個人登録!$A$59:$P$127,5,FALSE))</f>
        <v/>
      </c>
      <c r="F110" s="714" t="str">
        <f>IF(ISERROR(VLOOKUP(A110,【入力用】個人登録!$A$21:$P$50,6,FALSE)),"",VLOOKUP(A110,【入力用】個人登録!$A$21:$P$50,6,FALSE)) &amp; IF(ISERROR(VLOOKUP(A110,【入力用】個人登録!$A$59:$P$127,6,FALSE)),"",VLOOKUP(A110,【入力用】個人登録!$A$59:$P$127,6,FALSE))</f>
        <v/>
      </c>
      <c r="G110" s="713"/>
      <c r="H110" s="432" t="str">
        <f>IF(ISERROR(VLOOKUP(A110,【入力用】個人登録!$A$21:$P$50,8,FALSE)),"",VLOOKUP(A110,【入力用】個人登録!$A$21:$P$50,8,FALSE)) &amp; IF(ISERROR(VLOOKUP(A110,【入力用】個人登録!$A$59:$P$127,8,FALSE)),"",VLOOKUP(A110,【入力用】個人登録!$A$59:$P$127,8,FALSE))</f>
        <v/>
      </c>
      <c r="I110" s="431" t="str">
        <f>IF(ISERROR(VLOOKUP(A110,【入力用】個人登録!$A$21:$P$50,9,FALSE)),"",VLOOKUP(A110,【入力用】個人登録!$A$21:$P$50,9,FALSE)) &amp; IF(ISERROR(VLOOKUP(A110,【入力用】個人登録!$A$59:$P$127,9,FALSE)),"",VLOOKUP(A110,【入力用】個人登録!$A$59:$P$127,9,FALSE))</f>
        <v/>
      </c>
      <c r="J110" s="715" t="str">
        <f>IF(ISERROR(VLOOKUP(A110,【入力用】個人登録!$A$21:$P$50,10,FALSE)),"",VLOOKUP(A110,【入力用】個人登録!$A$21:$P$50,10,FALSE)) &amp; IF(ISERROR(VLOOKUP(A110,【入力用】個人登録!$A$59:$P$127,10,FALSE)),"",VLOOKUP(A110,【入力用】個人登録!$A$59:$P$127,10,FALSE))</f>
        <v/>
      </c>
      <c r="K110" s="720"/>
      <c r="L110" s="433" t="str">
        <f>TEXT(IF(ISERROR(VLOOKUP(A110,【入力用】個人登録!$A$21:$P$50,12,FALSE)),"",VLOOKUP(A110,【入力用】個人登録!$A$21:$P$50,12,FALSE)) &amp; IF(ISERROR(VLOOKUP(A110,【入力用】個人登録!$A$59:$P$127,12,FALSE)),"",VLOOKUP(A110,【入力用】個人登録!$A$59:$P$127,12,FALSE)),"ge.m.d")</f>
        <v/>
      </c>
      <c r="M110" s="434" t="str">
        <f>IF(ISERROR(VLOOKUP(A110,【入力用】個人登録!$A$21:$P$50,13,FALSE)),"",VLOOKUP(A110,【入力用】個人登録!$A$21:$P$50,13,FALSE)) &amp; IF(ISERROR(VLOOKUP(A110,【入力用】個人登録!$A$59:$P$127,13,FALSE)),"",VLOOKUP(A110,【入力用】個人登録!$A$59:$P$127,13,FALSE))</f>
        <v/>
      </c>
      <c r="N110" s="435" t="str">
        <f>IF(ISERROR(VLOOKUP(A110,【入力用】個人登録!$A$21:$P$50,14,FALSE)),"",VLOOKUP(A110,【入力用】個人登録!$A$21:$P$50,14,FALSE)) &amp; IF(ISERROR(VLOOKUP(A110,【入力用】個人登録!$A$59:$P$127,14,FALSE)),"",VLOOKUP(A110,【入力用】個人登録!$A$59:$P$127,14,FALSE))</f>
        <v/>
      </c>
      <c r="O110" s="436" t="str">
        <f>IF(ISERROR(VLOOKUP(A110,【入力用】個人登録!$A$21:$P$50,15,FALSE)),"",VLOOKUP(A110,【入力用】個人登録!$A$21:$P$50,15,FALSE)) &amp; IF(ISERROR(VLOOKUP(A110,【入力用】個人登録!$A$59:$P$127,15,FALSE)),"",VLOOKUP(A110,【入力用】個人登録!$A$59:$P$127,15,FALSE))</f>
        <v/>
      </c>
      <c r="P110" s="528" t="str">
        <f>IF(ISERROR(VLOOKUP(A110,【入力用】個人登録!$A$21:$P$50,16,FALSE)),"",VLOOKUP(A110,【入力用】個人登録!$A$21:$P$50,16,FALSE)) &amp; IF(ISERROR(VLOOKUP(A110,【入力用】個人登録!$A$59:$P$127,16,FALSE)),"",VLOOKUP(A110,【入力用】個人登録!$A$59:$P$127,16,FALSE))</f>
        <v/>
      </c>
      <c r="R110" s="355">
        <f>IF(ISERROR(VLOOKUP(A110,【入力用】個人登録!$A$59:$R$127,18,FALSE)),"",VLOOKUP(A110,【入力用】個人登録!$A$59:$R$127,18,FALSE))</f>
        <v>0</v>
      </c>
    </row>
    <row r="111" spans="1:18" ht="15" customHeight="1">
      <c r="A111" s="428" t="str">
        <f>【入力用】個人登録!A111</f>
        <v>83</v>
      </c>
      <c r="B111" s="429" t="str">
        <f>IF(ISERROR(VLOOKUP(A111,【入力用】個人登録!$A$21:$P$50,2,FALSE)),"",VLOOKUP(A111,【入力用】個人登録!$A$21:$P$50,2,FALSE)) &amp; IF(ISERROR(VLOOKUP(A111,【入力用】個人登録!$A$59:$P$127,2,FALSE)),"",VLOOKUP(A111,【入力用】個人登録!$A$59:$P$127,2,FALSE))</f>
        <v/>
      </c>
      <c r="C111" s="712" t="str">
        <f>IF(ISERROR(VLOOKUP(A111,【入力用】個人登録!$A$21:$P$50,3,FALSE)),"",VLOOKUP(A111,【入力用】個人登録!$A$21:$P$50,3,FALSE)) &amp; IF(ISERROR(VLOOKUP(A111,【入力用】個人登録!$A$59:$P$127,3,FALSE)),"",VLOOKUP(A111,【入力用】個人登録!$A$59:$P$127,3,FALSE))</f>
        <v/>
      </c>
      <c r="D111" s="713"/>
      <c r="E111" s="430" t="str">
        <f>IF(ISERROR(VLOOKUP(A111,【入力用】個人登録!$A$21:$P$50,5,FALSE)),"",VLOOKUP(A111,【入力用】個人登録!$A$21:$P$50,5,FALSE)) &amp; IF(ISERROR(VLOOKUP(A111,【入力用】個人登録!$A$59:$P$127,5,FALSE)),"",VLOOKUP(A111,【入力用】個人登録!$A$59:$P$127,5,FALSE))</f>
        <v/>
      </c>
      <c r="F111" s="714" t="str">
        <f>IF(ISERROR(VLOOKUP(A111,【入力用】個人登録!$A$21:$P$50,6,FALSE)),"",VLOOKUP(A111,【入力用】個人登録!$A$21:$P$50,6,FALSE)) &amp; IF(ISERROR(VLOOKUP(A111,【入力用】個人登録!$A$59:$P$127,6,FALSE)),"",VLOOKUP(A111,【入力用】個人登録!$A$59:$P$127,6,FALSE))</f>
        <v/>
      </c>
      <c r="G111" s="713"/>
      <c r="H111" s="432" t="str">
        <f>IF(ISERROR(VLOOKUP(A111,【入力用】個人登録!$A$21:$P$50,8,FALSE)),"",VLOOKUP(A111,【入力用】個人登録!$A$21:$P$50,8,FALSE)) &amp; IF(ISERROR(VLOOKUP(A111,【入力用】個人登録!$A$59:$P$127,8,FALSE)),"",VLOOKUP(A111,【入力用】個人登録!$A$59:$P$127,8,FALSE))</f>
        <v/>
      </c>
      <c r="I111" s="431" t="str">
        <f>IF(ISERROR(VLOOKUP(A111,【入力用】個人登録!$A$21:$P$50,9,FALSE)),"",VLOOKUP(A111,【入力用】個人登録!$A$21:$P$50,9,FALSE)) &amp; IF(ISERROR(VLOOKUP(A111,【入力用】個人登録!$A$59:$P$127,9,FALSE)),"",VLOOKUP(A111,【入力用】個人登録!$A$59:$P$127,9,FALSE))</f>
        <v/>
      </c>
      <c r="J111" s="715" t="str">
        <f>IF(ISERROR(VLOOKUP(A111,【入力用】個人登録!$A$21:$P$50,10,FALSE)),"",VLOOKUP(A111,【入力用】個人登録!$A$21:$P$50,10,FALSE)) &amp; IF(ISERROR(VLOOKUP(A111,【入力用】個人登録!$A$59:$P$127,10,FALSE)),"",VLOOKUP(A111,【入力用】個人登録!$A$59:$P$127,10,FALSE))</f>
        <v/>
      </c>
      <c r="K111" s="720"/>
      <c r="L111" s="433" t="str">
        <f>TEXT(IF(ISERROR(VLOOKUP(A111,【入力用】個人登録!$A$21:$P$50,12,FALSE)),"",VLOOKUP(A111,【入力用】個人登録!$A$21:$P$50,12,FALSE)) &amp; IF(ISERROR(VLOOKUP(A111,【入力用】個人登録!$A$59:$P$127,12,FALSE)),"",VLOOKUP(A111,【入力用】個人登録!$A$59:$P$127,12,FALSE)),"ge.m.d")</f>
        <v/>
      </c>
      <c r="M111" s="434" t="str">
        <f>IF(ISERROR(VLOOKUP(A111,【入力用】個人登録!$A$21:$P$50,13,FALSE)),"",VLOOKUP(A111,【入力用】個人登録!$A$21:$P$50,13,FALSE)) &amp; IF(ISERROR(VLOOKUP(A111,【入力用】個人登録!$A$59:$P$127,13,FALSE)),"",VLOOKUP(A111,【入力用】個人登録!$A$59:$P$127,13,FALSE))</f>
        <v/>
      </c>
      <c r="N111" s="435" t="str">
        <f>IF(ISERROR(VLOOKUP(A111,【入力用】個人登録!$A$21:$P$50,14,FALSE)),"",VLOOKUP(A111,【入力用】個人登録!$A$21:$P$50,14,FALSE)) &amp; IF(ISERROR(VLOOKUP(A111,【入力用】個人登録!$A$59:$P$127,14,FALSE)),"",VLOOKUP(A111,【入力用】個人登録!$A$59:$P$127,14,FALSE))</f>
        <v/>
      </c>
      <c r="O111" s="436" t="str">
        <f>IF(ISERROR(VLOOKUP(A111,【入力用】個人登録!$A$21:$P$50,15,FALSE)),"",VLOOKUP(A111,【入力用】個人登録!$A$21:$P$50,15,FALSE)) &amp; IF(ISERROR(VLOOKUP(A111,【入力用】個人登録!$A$59:$P$127,15,FALSE)),"",VLOOKUP(A111,【入力用】個人登録!$A$59:$P$127,15,FALSE))</f>
        <v/>
      </c>
      <c r="P111" s="528" t="str">
        <f>IF(ISERROR(VLOOKUP(A111,【入力用】個人登録!$A$21:$P$50,16,FALSE)),"",VLOOKUP(A111,【入力用】個人登録!$A$21:$P$50,16,FALSE)) &amp; IF(ISERROR(VLOOKUP(A111,【入力用】個人登録!$A$59:$P$127,16,FALSE)),"",VLOOKUP(A111,【入力用】個人登録!$A$59:$P$127,16,FALSE))</f>
        <v/>
      </c>
      <c r="R111" s="355">
        <f>IF(ISERROR(VLOOKUP(A111,【入力用】個人登録!$A$59:$R$127,18,FALSE)),"",VLOOKUP(A111,【入力用】個人登録!$A$59:$R$127,18,FALSE))</f>
        <v>0</v>
      </c>
    </row>
    <row r="112" spans="1:18" ht="15" customHeight="1">
      <c r="A112" s="428" t="str">
        <f>【入力用】個人登録!A112</f>
        <v>84</v>
      </c>
      <c r="B112" s="429" t="str">
        <f>IF(ISERROR(VLOOKUP(A112,【入力用】個人登録!$A$21:$P$50,2,FALSE)),"",VLOOKUP(A112,【入力用】個人登録!$A$21:$P$50,2,FALSE)) &amp; IF(ISERROR(VLOOKUP(A112,【入力用】個人登録!$A$59:$P$127,2,FALSE)),"",VLOOKUP(A112,【入力用】個人登録!$A$59:$P$127,2,FALSE))</f>
        <v/>
      </c>
      <c r="C112" s="712" t="str">
        <f>IF(ISERROR(VLOOKUP(A112,【入力用】個人登録!$A$21:$P$50,3,FALSE)),"",VLOOKUP(A112,【入力用】個人登録!$A$21:$P$50,3,FALSE)) &amp; IF(ISERROR(VLOOKUP(A112,【入力用】個人登録!$A$59:$P$127,3,FALSE)),"",VLOOKUP(A112,【入力用】個人登録!$A$59:$P$127,3,FALSE))</f>
        <v/>
      </c>
      <c r="D112" s="713"/>
      <c r="E112" s="430" t="str">
        <f>IF(ISERROR(VLOOKUP(A112,【入力用】個人登録!$A$21:$P$50,5,FALSE)),"",VLOOKUP(A112,【入力用】個人登録!$A$21:$P$50,5,FALSE)) &amp; IF(ISERROR(VLOOKUP(A112,【入力用】個人登録!$A$59:$P$127,5,FALSE)),"",VLOOKUP(A112,【入力用】個人登録!$A$59:$P$127,5,FALSE))</f>
        <v/>
      </c>
      <c r="F112" s="714" t="str">
        <f>IF(ISERROR(VLOOKUP(A112,【入力用】個人登録!$A$21:$P$50,6,FALSE)),"",VLOOKUP(A112,【入力用】個人登録!$A$21:$P$50,6,FALSE)) &amp; IF(ISERROR(VLOOKUP(A112,【入力用】個人登録!$A$59:$P$127,6,FALSE)),"",VLOOKUP(A112,【入力用】個人登録!$A$59:$P$127,6,FALSE))</f>
        <v/>
      </c>
      <c r="G112" s="713"/>
      <c r="H112" s="432" t="str">
        <f>IF(ISERROR(VLOOKUP(A112,【入力用】個人登録!$A$21:$P$50,8,FALSE)),"",VLOOKUP(A112,【入力用】個人登録!$A$21:$P$50,8,FALSE)) &amp; IF(ISERROR(VLOOKUP(A112,【入力用】個人登録!$A$59:$P$127,8,FALSE)),"",VLOOKUP(A112,【入力用】個人登録!$A$59:$P$127,8,FALSE))</f>
        <v/>
      </c>
      <c r="I112" s="431" t="str">
        <f>IF(ISERROR(VLOOKUP(A112,【入力用】個人登録!$A$21:$P$50,9,FALSE)),"",VLOOKUP(A112,【入力用】個人登録!$A$21:$P$50,9,FALSE)) &amp; IF(ISERROR(VLOOKUP(A112,【入力用】個人登録!$A$59:$P$127,9,FALSE)),"",VLOOKUP(A112,【入力用】個人登録!$A$59:$P$127,9,FALSE))</f>
        <v/>
      </c>
      <c r="J112" s="715" t="str">
        <f>IF(ISERROR(VLOOKUP(A112,【入力用】個人登録!$A$21:$P$50,10,FALSE)),"",VLOOKUP(A112,【入力用】個人登録!$A$21:$P$50,10,FALSE)) &amp; IF(ISERROR(VLOOKUP(A112,【入力用】個人登録!$A$59:$P$127,10,FALSE)),"",VLOOKUP(A112,【入力用】個人登録!$A$59:$P$127,10,FALSE))</f>
        <v/>
      </c>
      <c r="K112" s="720"/>
      <c r="L112" s="433" t="str">
        <f>TEXT(IF(ISERROR(VLOOKUP(A112,【入力用】個人登録!$A$21:$P$50,12,FALSE)),"",VLOOKUP(A112,【入力用】個人登録!$A$21:$P$50,12,FALSE)) &amp; IF(ISERROR(VLOOKUP(A112,【入力用】個人登録!$A$59:$P$127,12,FALSE)),"",VLOOKUP(A112,【入力用】個人登録!$A$59:$P$127,12,FALSE)),"ge.m.d")</f>
        <v/>
      </c>
      <c r="M112" s="434" t="str">
        <f>IF(ISERROR(VLOOKUP(A112,【入力用】個人登録!$A$21:$P$50,13,FALSE)),"",VLOOKUP(A112,【入力用】個人登録!$A$21:$P$50,13,FALSE)) &amp; IF(ISERROR(VLOOKUP(A112,【入力用】個人登録!$A$59:$P$127,13,FALSE)),"",VLOOKUP(A112,【入力用】個人登録!$A$59:$P$127,13,FALSE))</f>
        <v/>
      </c>
      <c r="N112" s="435" t="str">
        <f>IF(ISERROR(VLOOKUP(A112,【入力用】個人登録!$A$21:$P$50,14,FALSE)),"",VLOOKUP(A112,【入力用】個人登録!$A$21:$P$50,14,FALSE)) &amp; IF(ISERROR(VLOOKUP(A112,【入力用】個人登録!$A$59:$P$127,14,FALSE)),"",VLOOKUP(A112,【入力用】個人登録!$A$59:$P$127,14,FALSE))</f>
        <v/>
      </c>
      <c r="O112" s="436" t="str">
        <f>IF(ISERROR(VLOOKUP(A112,【入力用】個人登録!$A$21:$P$50,15,FALSE)),"",VLOOKUP(A112,【入力用】個人登録!$A$21:$P$50,15,FALSE)) &amp; IF(ISERROR(VLOOKUP(A112,【入力用】個人登録!$A$59:$P$127,15,FALSE)),"",VLOOKUP(A112,【入力用】個人登録!$A$59:$P$127,15,FALSE))</f>
        <v/>
      </c>
      <c r="P112" s="528" t="str">
        <f>IF(ISERROR(VLOOKUP(A112,【入力用】個人登録!$A$21:$P$50,16,FALSE)),"",VLOOKUP(A112,【入力用】個人登録!$A$21:$P$50,16,FALSE)) &amp; IF(ISERROR(VLOOKUP(A112,【入力用】個人登録!$A$59:$P$127,16,FALSE)),"",VLOOKUP(A112,【入力用】個人登録!$A$59:$P$127,16,FALSE))</f>
        <v/>
      </c>
      <c r="R112" s="355">
        <f>IF(ISERROR(VLOOKUP(A112,【入力用】個人登録!$A$59:$R$127,18,FALSE)),"",VLOOKUP(A112,【入力用】個人登録!$A$59:$R$127,18,FALSE))</f>
        <v>0</v>
      </c>
    </row>
    <row r="113" spans="1:18" ht="15" customHeight="1">
      <c r="A113" s="428" t="str">
        <f>【入力用】個人登録!A113</f>
        <v>85</v>
      </c>
      <c r="B113" s="429" t="str">
        <f>IF(ISERROR(VLOOKUP(A113,【入力用】個人登録!$A$21:$P$50,2,FALSE)),"",VLOOKUP(A113,【入力用】個人登録!$A$21:$P$50,2,FALSE)) &amp; IF(ISERROR(VLOOKUP(A113,【入力用】個人登録!$A$59:$P$127,2,FALSE)),"",VLOOKUP(A113,【入力用】個人登録!$A$59:$P$127,2,FALSE))</f>
        <v/>
      </c>
      <c r="C113" s="712" t="str">
        <f>IF(ISERROR(VLOOKUP(A113,【入力用】個人登録!$A$21:$P$50,3,FALSE)),"",VLOOKUP(A113,【入力用】個人登録!$A$21:$P$50,3,FALSE)) &amp; IF(ISERROR(VLOOKUP(A113,【入力用】個人登録!$A$59:$P$127,3,FALSE)),"",VLOOKUP(A113,【入力用】個人登録!$A$59:$P$127,3,FALSE))</f>
        <v/>
      </c>
      <c r="D113" s="713"/>
      <c r="E113" s="430" t="str">
        <f>IF(ISERROR(VLOOKUP(A113,【入力用】個人登録!$A$21:$P$50,5,FALSE)),"",VLOOKUP(A113,【入力用】個人登録!$A$21:$P$50,5,FALSE)) &amp; IF(ISERROR(VLOOKUP(A113,【入力用】個人登録!$A$59:$P$127,5,FALSE)),"",VLOOKUP(A113,【入力用】個人登録!$A$59:$P$127,5,FALSE))</f>
        <v/>
      </c>
      <c r="F113" s="714" t="str">
        <f>IF(ISERROR(VLOOKUP(A113,【入力用】個人登録!$A$21:$P$50,6,FALSE)),"",VLOOKUP(A113,【入力用】個人登録!$A$21:$P$50,6,FALSE)) &amp; IF(ISERROR(VLOOKUP(A113,【入力用】個人登録!$A$59:$P$127,6,FALSE)),"",VLOOKUP(A113,【入力用】個人登録!$A$59:$P$127,6,FALSE))</f>
        <v/>
      </c>
      <c r="G113" s="713"/>
      <c r="H113" s="432" t="str">
        <f>IF(ISERROR(VLOOKUP(A113,【入力用】個人登録!$A$21:$P$50,8,FALSE)),"",VLOOKUP(A113,【入力用】個人登録!$A$21:$P$50,8,FALSE)) &amp; IF(ISERROR(VLOOKUP(A113,【入力用】個人登録!$A$59:$P$127,8,FALSE)),"",VLOOKUP(A113,【入力用】個人登録!$A$59:$P$127,8,FALSE))</f>
        <v/>
      </c>
      <c r="I113" s="431" t="str">
        <f>IF(ISERROR(VLOOKUP(A113,【入力用】個人登録!$A$21:$P$50,9,FALSE)),"",VLOOKUP(A113,【入力用】個人登録!$A$21:$P$50,9,FALSE)) &amp; IF(ISERROR(VLOOKUP(A113,【入力用】個人登録!$A$59:$P$127,9,FALSE)),"",VLOOKUP(A113,【入力用】個人登録!$A$59:$P$127,9,FALSE))</f>
        <v/>
      </c>
      <c r="J113" s="715" t="str">
        <f>IF(ISERROR(VLOOKUP(A113,【入力用】個人登録!$A$21:$P$50,10,FALSE)),"",VLOOKUP(A113,【入力用】個人登録!$A$21:$P$50,10,FALSE)) &amp; IF(ISERROR(VLOOKUP(A113,【入力用】個人登録!$A$59:$P$127,10,FALSE)),"",VLOOKUP(A113,【入力用】個人登録!$A$59:$P$127,10,FALSE))</f>
        <v/>
      </c>
      <c r="K113" s="720"/>
      <c r="L113" s="433" t="str">
        <f>TEXT(IF(ISERROR(VLOOKUP(A113,【入力用】個人登録!$A$21:$P$50,12,FALSE)),"",VLOOKUP(A113,【入力用】個人登録!$A$21:$P$50,12,FALSE)) &amp; IF(ISERROR(VLOOKUP(A113,【入力用】個人登録!$A$59:$P$127,12,FALSE)),"",VLOOKUP(A113,【入力用】個人登録!$A$59:$P$127,12,FALSE)),"ge.m.d")</f>
        <v/>
      </c>
      <c r="M113" s="434" t="str">
        <f>IF(ISERROR(VLOOKUP(A113,【入力用】個人登録!$A$21:$P$50,13,FALSE)),"",VLOOKUP(A113,【入力用】個人登録!$A$21:$P$50,13,FALSE)) &amp; IF(ISERROR(VLOOKUP(A113,【入力用】個人登録!$A$59:$P$127,13,FALSE)),"",VLOOKUP(A113,【入力用】個人登録!$A$59:$P$127,13,FALSE))</f>
        <v/>
      </c>
      <c r="N113" s="435" t="str">
        <f>IF(ISERROR(VLOOKUP(A113,【入力用】個人登録!$A$21:$P$50,14,FALSE)),"",VLOOKUP(A113,【入力用】個人登録!$A$21:$P$50,14,FALSE)) &amp; IF(ISERROR(VLOOKUP(A113,【入力用】個人登録!$A$59:$P$127,14,FALSE)),"",VLOOKUP(A113,【入力用】個人登録!$A$59:$P$127,14,FALSE))</f>
        <v/>
      </c>
      <c r="O113" s="436" t="str">
        <f>IF(ISERROR(VLOOKUP(A113,【入力用】個人登録!$A$21:$P$50,15,FALSE)),"",VLOOKUP(A113,【入力用】個人登録!$A$21:$P$50,15,FALSE)) &amp; IF(ISERROR(VLOOKUP(A113,【入力用】個人登録!$A$59:$P$127,15,FALSE)),"",VLOOKUP(A113,【入力用】個人登録!$A$59:$P$127,15,FALSE))</f>
        <v/>
      </c>
      <c r="P113" s="528" t="str">
        <f>IF(ISERROR(VLOOKUP(A113,【入力用】個人登録!$A$21:$P$50,16,FALSE)),"",VLOOKUP(A113,【入力用】個人登録!$A$21:$P$50,16,FALSE)) &amp; IF(ISERROR(VLOOKUP(A113,【入力用】個人登録!$A$59:$P$127,16,FALSE)),"",VLOOKUP(A113,【入力用】個人登録!$A$59:$P$127,16,FALSE))</f>
        <v/>
      </c>
      <c r="R113" s="355">
        <f>IF(ISERROR(VLOOKUP(A113,【入力用】個人登録!$A$59:$R$127,18,FALSE)),"",VLOOKUP(A113,【入力用】個人登録!$A$59:$R$127,18,FALSE))</f>
        <v>0</v>
      </c>
    </row>
    <row r="114" spans="1:18" ht="15" customHeight="1">
      <c r="A114" s="428" t="str">
        <f>【入力用】個人登録!A114</f>
        <v>86</v>
      </c>
      <c r="B114" s="429" t="str">
        <f>IF(ISERROR(VLOOKUP(A114,【入力用】個人登録!$A$21:$P$50,2,FALSE)),"",VLOOKUP(A114,【入力用】個人登録!$A$21:$P$50,2,FALSE)) &amp; IF(ISERROR(VLOOKUP(A114,【入力用】個人登録!$A$59:$P$127,2,FALSE)),"",VLOOKUP(A114,【入力用】個人登録!$A$59:$P$127,2,FALSE))</f>
        <v/>
      </c>
      <c r="C114" s="712" t="str">
        <f>IF(ISERROR(VLOOKUP(A114,【入力用】個人登録!$A$21:$P$50,3,FALSE)),"",VLOOKUP(A114,【入力用】個人登録!$A$21:$P$50,3,FALSE)) &amp; IF(ISERROR(VLOOKUP(A114,【入力用】個人登録!$A$59:$P$127,3,FALSE)),"",VLOOKUP(A114,【入力用】個人登録!$A$59:$P$127,3,FALSE))</f>
        <v/>
      </c>
      <c r="D114" s="713"/>
      <c r="E114" s="430" t="str">
        <f>IF(ISERROR(VLOOKUP(A114,【入力用】個人登録!$A$21:$P$50,5,FALSE)),"",VLOOKUP(A114,【入力用】個人登録!$A$21:$P$50,5,FALSE)) &amp; IF(ISERROR(VLOOKUP(A114,【入力用】個人登録!$A$59:$P$127,5,FALSE)),"",VLOOKUP(A114,【入力用】個人登録!$A$59:$P$127,5,FALSE))</f>
        <v/>
      </c>
      <c r="F114" s="714" t="str">
        <f>IF(ISERROR(VLOOKUP(A114,【入力用】個人登録!$A$21:$P$50,6,FALSE)),"",VLOOKUP(A114,【入力用】個人登録!$A$21:$P$50,6,FALSE)) &amp; IF(ISERROR(VLOOKUP(A114,【入力用】個人登録!$A$59:$P$127,6,FALSE)),"",VLOOKUP(A114,【入力用】個人登録!$A$59:$P$127,6,FALSE))</f>
        <v/>
      </c>
      <c r="G114" s="713"/>
      <c r="H114" s="432" t="str">
        <f>IF(ISERROR(VLOOKUP(A114,【入力用】個人登録!$A$21:$P$50,8,FALSE)),"",VLOOKUP(A114,【入力用】個人登録!$A$21:$P$50,8,FALSE)) &amp; IF(ISERROR(VLOOKUP(A114,【入力用】個人登録!$A$59:$P$127,8,FALSE)),"",VLOOKUP(A114,【入力用】個人登録!$A$59:$P$127,8,FALSE))</f>
        <v/>
      </c>
      <c r="I114" s="431" t="str">
        <f>IF(ISERROR(VLOOKUP(A114,【入力用】個人登録!$A$21:$P$50,9,FALSE)),"",VLOOKUP(A114,【入力用】個人登録!$A$21:$P$50,9,FALSE)) &amp; IF(ISERROR(VLOOKUP(A114,【入力用】個人登録!$A$59:$P$127,9,FALSE)),"",VLOOKUP(A114,【入力用】個人登録!$A$59:$P$127,9,FALSE))</f>
        <v/>
      </c>
      <c r="J114" s="715" t="str">
        <f>IF(ISERROR(VLOOKUP(A114,【入力用】個人登録!$A$21:$P$50,10,FALSE)),"",VLOOKUP(A114,【入力用】個人登録!$A$21:$P$50,10,FALSE)) &amp; IF(ISERROR(VLOOKUP(A114,【入力用】個人登録!$A$59:$P$127,10,FALSE)),"",VLOOKUP(A114,【入力用】個人登録!$A$59:$P$127,10,FALSE))</f>
        <v/>
      </c>
      <c r="K114" s="720"/>
      <c r="L114" s="433" t="str">
        <f>TEXT(IF(ISERROR(VLOOKUP(A114,【入力用】個人登録!$A$21:$P$50,12,FALSE)),"",VLOOKUP(A114,【入力用】個人登録!$A$21:$P$50,12,FALSE)) &amp; IF(ISERROR(VLOOKUP(A114,【入力用】個人登録!$A$59:$P$127,12,FALSE)),"",VLOOKUP(A114,【入力用】個人登録!$A$59:$P$127,12,FALSE)),"ge.m.d")</f>
        <v/>
      </c>
      <c r="M114" s="434" t="str">
        <f>IF(ISERROR(VLOOKUP(A114,【入力用】個人登録!$A$21:$P$50,13,FALSE)),"",VLOOKUP(A114,【入力用】個人登録!$A$21:$P$50,13,FALSE)) &amp; IF(ISERROR(VLOOKUP(A114,【入力用】個人登録!$A$59:$P$127,13,FALSE)),"",VLOOKUP(A114,【入力用】個人登録!$A$59:$P$127,13,FALSE))</f>
        <v/>
      </c>
      <c r="N114" s="435" t="str">
        <f>IF(ISERROR(VLOOKUP(A114,【入力用】個人登録!$A$21:$P$50,14,FALSE)),"",VLOOKUP(A114,【入力用】個人登録!$A$21:$P$50,14,FALSE)) &amp; IF(ISERROR(VLOOKUP(A114,【入力用】個人登録!$A$59:$P$127,14,FALSE)),"",VLOOKUP(A114,【入力用】個人登録!$A$59:$P$127,14,FALSE))</f>
        <v/>
      </c>
      <c r="O114" s="436" t="str">
        <f>IF(ISERROR(VLOOKUP(A114,【入力用】個人登録!$A$21:$P$50,15,FALSE)),"",VLOOKUP(A114,【入力用】個人登録!$A$21:$P$50,15,FALSE)) &amp; IF(ISERROR(VLOOKUP(A114,【入力用】個人登録!$A$59:$P$127,15,FALSE)),"",VLOOKUP(A114,【入力用】個人登録!$A$59:$P$127,15,FALSE))</f>
        <v/>
      </c>
      <c r="P114" s="528" t="str">
        <f>IF(ISERROR(VLOOKUP(A114,【入力用】個人登録!$A$21:$P$50,16,FALSE)),"",VLOOKUP(A114,【入力用】個人登録!$A$21:$P$50,16,FALSE)) &amp; IF(ISERROR(VLOOKUP(A114,【入力用】個人登録!$A$59:$P$127,16,FALSE)),"",VLOOKUP(A114,【入力用】個人登録!$A$59:$P$127,16,FALSE))</f>
        <v/>
      </c>
      <c r="R114" s="355">
        <f>IF(ISERROR(VLOOKUP(A114,【入力用】個人登録!$A$59:$R$127,18,FALSE)),"",VLOOKUP(A114,【入力用】個人登録!$A$59:$R$127,18,FALSE))</f>
        <v>0</v>
      </c>
    </row>
    <row r="115" spans="1:18" ht="15" customHeight="1">
      <c r="A115" s="428" t="str">
        <f>【入力用】個人登録!A115</f>
        <v>87</v>
      </c>
      <c r="B115" s="429" t="str">
        <f>IF(ISERROR(VLOOKUP(A115,【入力用】個人登録!$A$21:$P$50,2,FALSE)),"",VLOOKUP(A115,【入力用】個人登録!$A$21:$P$50,2,FALSE)) &amp; IF(ISERROR(VLOOKUP(A115,【入力用】個人登録!$A$59:$P$127,2,FALSE)),"",VLOOKUP(A115,【入力用】個人登録!$A$59:$P$127,2,FALSE))</f>
        <v/>
      </c>
      <c r="C115" s="712" t="str">
        <f>IF(ISERROR(VLOOKUP(A115,【入力用】個人登録!$A$21:$P$50,3,FALSE)),"",VLOOKUP(A115,【入力用】個人登録!$A$21:$P$50,3,FALSE)) &amp; IF(ISERROR(VLOOKUP(A115,【入力用】個人登録!$A$59:$P$127,3,FALSE)),"",VLOOKUP(A115,【入力用】個人登録!$A$59:$P$127,3,FALSE))</f>
        <v/>
      </c>
      <c r="D115" s="713"/>
      <c r="E115" s="430" t="str">
        <f>IF(ISERROR(VLOOKUP(A115,【入力用】個人登録!$A$21:$P$50,5,FALSE)),"",VLOOKUP(A115,【入力用】個人登録!$A$21:$P$50,5,FALSE)) &amp; IF(ISERROR(VLOOKUP(A115,【入力用】個人登録!$A$59:$P$127,5,FALSE)),"",VLOOKUP(A115,【入力用】個人登録!$A$59:$P$127,5,FALSE))</f>
        <v/>
      </c>
      <c r="F115" s="714" t="str">
        <f>IF(ISERROR(VLOOKUP(A115,【入力用】個人登録!$A$21:$P$50,6,FALSE)),"",VLOOKUP(A115,【入力用】個人登録!$A$21:$P$50,6,FALSE)) &amp; IF(ISERROR(VLOOKUP(A115,【入力用】個人登録!$A$59:$P$127,6,FALSE)),"",VLOOKUP(A115,【入力用】個人登録!$A$59:$P$127,6,FALSE))</f>
        <v/>
      </c>
      <c r="G115" s="713"/>
      <c r="H115" s="432" t="str">
        <f>IF(ISERROR(VLOOKUP(A115,【入力用】個人登録!$A$21:$P$50,8,FALSE)),"",VLOOKUP(A115,【入力用】個人登録!$A$21:$P$50,8,FALSE)) &amp; IF(ISERROR(VLOOKUP(A115,【入力用】個人登録!$A$59:$P$127,8,FALSE)),"",VLOOKUP(A115,【入力用】個人登録!$A$59:$P$127,8,FALSE))</f>
        <v/>
      </c>
      <c r="I115" s="431" t="str">
        <f>IF(ISERROR(VLOOKUP(A115,【入力用】個人登録!$A$21:$P$50,9,FALSE)),"",VLOOKUP(A115,【入力用】個人登録!$A$21:$P$50,9,FALSE)) &amp; IF(ISERROR(VLOOKUP(A115,【入力用】個人登録!$A$59:$P$127,9,FALSE)),"",VLOOKUP(A115,【入力用】個人登録!$A$59:$P$127,9,FALSE))</f>
        <v/>
      </c>
      <c r="J115" s="715" t="str">
        <f>IF(ISERROR(VLOOKUP(A115,【入力用】個人登録!$A$21:$P$50,10,FALSE)),"",VLOOKUP(A115,【入力用】個人登録!$A$21:$P$50,10,FALSE)) &amp; IF(ISERROR(VLOOKUP(A115,【入力用】個人登録!$A$59:$P$127,10,FALSE)),"",VLOOKUP(A115,【入力用】個人登録!$A$59:$P$127,10,FALSE))</f>
        <v/>
      </c>
      <c r="K115" s="720"/>
      <c r="L115" s="433" t="str">
        <f>TEXT(IF(ISERROR(VLOOKUP(A115,【入力用】個人登録!$A$21:$P$50,12,FALSE)),"",VLOOKUP(A115,【入力用】個人登録!$A$21:$P$50,12,FALSE)) &amp; IF(ISERROR(VLOOKUP(A115,【入力用】個人登録!$A$59:$P$127,12,FALSE)),"",VLOOKUP(A115,【入力用】個人登録!$A$59:$P$127,12,FALSE)),"ge.m.d")</f>
        <v/>
      </c>
      <c r="M115" s="434" t="str">
        <f>IF(ISERROR(VLOOKUP(A115,【入力用】個人登録!$A$21:$P$50,13,FALSE)),"",VLOOKUP(A115,【入力用】個人登録!$A$21:$P$50,13,FALSE)) &amp; IF(ISERROR(VLOOKUP(A115,【入力用】個人登録!$A$59:$P$127,13,FALSE)),"",VLOOKUP(A115,【入力用】個人登録!$A$59:$P$127,13,FALSE))</f>
        <v/>
      </c>
      <c r="N115" s="435" t="str">
        <f>IF(ISERROR(VLOOKUP(A115,【入力用】個人登録!$A$21:$P$50,14,FALSE)),"",VLOOKUP(A115,【入力用】個人登録!$A$21:$P$50,14,FALSE)) &amp; IF(ISERROR(VLOOKUP(A115,【入力用】個人登録!$A$59:$P$127,14,FALSE)),"",VLOOKUP(A115,【入力用】個人登録!$A$59:$P$127,14,FALSE))</f>
        <v/>
      </c>
      <c r="O115" s="436" t="str">
        <f>IF(ISERROR(VLOOKUP(A115,【入力用】個人登録!$A$21:$P$50,15,FALSE)),"",VLOOKUP(A115,【入力用】個人登録!$A$21:$P$50,15,FALSE)) &amp; IF(ISERROR(VLOOKUP(A115,【入力用】個人登録!$A$59:$P$127,15,FALSE)),"",VLOOKUP(A115,【入力用】個人登録!$A$59:$P$127,15,FALSE))</f>
        <v/>
      </c>
      <c r="P115" s="528" t="str">
        <f>IF(ISERROR(VLOOKUP(A115,【入力用】個人登録!$A$21:$P$50,16,FALSE)),"",VLOOKUP(A115,【入力用】個人登録!$A$21:$P$50,16,FALSE)) &amp; IF(ISERROR(VLOOKUP(A115,【入力用】個人登録!$A$59:$P$127,16,FALSE)),"",VLOOKUP(A115,【入力用】個人登録!$A$59:$P$127,16,FALSE))</f>
        <v/>
      </c>
      <c r="R115" s="355">
        <f>IF(ISERROR(VLOOKUP(A115,【入力用】個人登録!$A$59:$R$127,18,FALSE)),"",VLOOKUP(A115,【入力用】個人登録!$A$59:$R$127,18,FALSE))</f>
        <v>0</v>
      </c>
    </row>
    <row r="116" spans="1:18" ht="15" customHeight="1">
      <c r="A116" s="428" t="str">
        <f>【入力用】個人登録!A116</f>
        <v>88</v>
      </c>
      <c r="B116" s="429" t="str">
        <f>IF(ISERROR(VLOOKUP(A116,【入力用】個人登録!$A$21:$P$50,2,FALSE)),"",VLOOKUP(A116,【入力用】個人登録!$A$21:$P$50,2,FALSE)) &amp; IF(ISERROR(VLOOKUP(A116,【入力用】個人登録!$A$59:$P$127,2,FALSE)),"",VLOOKUP(A116,【入力用】個人登録!$A$59:$P$127,2,FALSE))</f>
        <v/>
      </c>
      <c r="C116" s="712" t="str">
        <f>IF(ISERROR(VLOOKUP(A116,【入力用】個人登録!$A$21:$P$50,3,FALSE)),"",VLOOKUP(A116,【入力用】個人登録!$A$21:$P$50,3,FALSE)) &amp; IF(ISERROR(VLOOKUP(A116,【入力用】個人登録!$A$59:$P$127,3,FALSE)),"",VLOOKUP(A116,【入力用】個人登録!$A$59:$P$127,3,FALSE))</f>
        <v/>
      </c>
      <c r="D116" s="713"/>
      <c r="E116" s="430" t="str">
        <f>IF(ISERROR(VLOOKUP(A116,【入力用】個人登録!$A$21:$P$50,5,FALSE)),"",VLOOKUP(A116,【入力用】個人登録!$A$21:$P$50,5,FALSE)) &amp; IF(ISERROR(VLOOKUP(A116,【入力用】個人登録!$A$59:$P$127,5,FALSE)),"",VLOOKUP(A116,【入力用】個人登録!$A$59:$P$127,5,FALSE))</f>
        <v/>
      </c>
      <c r="F116" s="714" t="str">
        <f>IF(ISERROR(VLOOKUP(A116,【入力用】個人登録!$A$21:$P$50,6,FALSE)),"",VLOOKUP(A116,【入力用】個人登録!$A$21:$P$50,6,FALSE)) &amp; IF(ISERROR(VLOOKUP(A116,【入力用】個人登録!$A$59:$P$127,6,FALSE)),"",VLOOKUP(A116,【入力用】個人登録!$A$59:$P$127,6,FALSE))</f>
        <v/>
      </c>
      <c r="G116" s="713"/>
      <c r="H116" s="432" t="str">
        <f>IF(ISERROR(VLOOKUP(A116,【入力用】個人登録!$A$21:$P$50,8,FALSE)),"",VLOOKUP(A116,【入力用】個人登録!$A$21:$P$50,8,FALSE)) &amp; IF(ISERROR(VLOOKUP(A116,【入力用】個人登録!$A$59:$P$127,8,FALSE)),"",VLOOKUP(A116,【入力用】個人登録!$A$59:$P$127,8,FALSE))</f>
        <v/>
      </c>
      <c r="I116" s="431" t="str">
        <f>IF(ISERROR(VLOOKUP(A116,【入力用】個人登録!$A$21:$P$50,9,FALSE)),"",VLOOKUP(A116,【入力用】個人登録!$A$21:$P$50,9,FALSE)) &amp; IF(ISERROR(VLOOKUP(A116,【入力用】個人登録!$A$59:$P$127,9,FALSE)),"",VLOOKUP(A116,【入力用】個人登録!$A$59:$P$127,9,FALSE))</f>
        <v/>
      </c>
      <c r="J116" s="715" t="str">
        <f>IF(ISERROR(VLOOKUP(A116,【入力用】個人登録!$A$21:$P$50,10,FALSE)),"",VLOOKUP(A116,【入力用】個人登録!$A$21:$P$50,10,FALSE)) &amp; IF(ISERROR(VLOOKUP(A116,【入力用】個人登録!$A$59:$P$127,10,FALSE)),"",VLOOKUP(A116,【入力用】個人登録!$A$59:$P$127,10,FALSE))</f>
        <v/>
      </c>
      <c r="K116" s="720"/>
      <c r="L116" s="433" t="str">
        <f>TEXT(IF(ISERROR(VLOOKUP(A116,【入力用】個人登録!$A$21:$P$50,12,FALSE)),"",VLOOKUP(A116,【入力用】個人登録!$A$21:$P$50,12,FALSE)) &amp; IF(ISERROR(VLOOKUP(A116,【入力用】個人登録!$A$59:$P$127,12,FALSE)),"",VLOOKUP(A116,【入力用】個人登録!$A$59:$P$127,12,FALSE)),"ge.m.d")</f>
        <v/>
      </c>
      <c r="M116" s="434" t="str">
        <f>IF(ISERROR(VLOOKUP(A116,【入力用】個人登録!$A$21:$P$50,13,FALSE)),"",VLOOKUP(A116,【入力用】個人登録!$A$21:$P$50,13,FALSE)) &amp; IF(ISERROR(VLOOKUP(A116,【入力用】個人登録!$A$59:$P$127,13,FALSE)),"",VLOOKUP(A116,【入力用】個人登録!$A$59:$P$127,13,FALSE))</f>
        <v/>
      </c>
      <c r="N116" s="435" t="str">
        <f>IF(ISERROR(VLOOKUP(A116,【入力用】個人登録!$A$21:$P$50,14,FALSE)),"",VLOOKUP(A116,【入力用】個人登録!$A$21:$P$50,14,FALSE)) &amp; IF(ISERROR(VLOOKUP(A116,【入力用】個人登録!$A$59:$P$127,14,FALSE)),"",VLOOKUP(A116,【入力用】個人登録!$A$59:$P$127,14,FALSE))</f>
        <v/>
      </c>
      <c r="O116" s="436" t="str">
        <f>IF(ISERROR(VLOOKUP(A116,【入力用】個人登録!$A$21:$P$50,15,FALSE)),"",VLOOKUP(A116,【入力用】個人登録!$A$21:$P$50,15,FALSE)) &amp; IF(ISERROR(VLOOKUP(A116,【入力用】個人登録!$A$59:$P$127,15,FALSE)),"",VLOOKUP(A116,【入力用】個人登録!$A$59:$P$127,15,FALSE))</f>
        <v/>
      </c>
      <c r="P116" s="528" t="str">
        <f>IF(ISERROR(VLOOKUP(A116,【入力用】個人登録!$A$21:$P$50,16,FALSE)),"",VLOOKUP(A116,【入力用】個人登録!$A$21:$P$50,16,FALSE)) &amp; IF(ISERROR(VLOOKUP(A116,【入力用】個人登録!$A$59:$P$127,16,FALSE)),"",VLOOKUP(A116,【入力用】個人登録!$A$59:$P$127,16,FALSE))</f>
        <v/>
      </c>
      <c r="R116" s="355">
        <f>IF(ISERROR(VLOOKUP(A116,【入力用】個人登録!$A$59:$R$127,18,FALSE)),"",VLOOKUP(A116,【入力用】個人登録!$A$59:$R$127,18,FALSE))</f>
        <v>0</v>
      </c>
    </row>
    <row r="117" spans="1:18" ht="15" customHeight="1">
      <c r="A117" s="428" t="str">
        <f>【入力用】個人登録!A117</f>
        <v>89</v>
      </c>
      <c r="B117" s="429" t="str">
        <f>IF(ISERROR(VLOOKUP(A117,【入力用】個人登録!$A$21:$P$50,2,FALSE)),"",VLOOKUP(A117,【入力用】個人登録!$A$21:$P$50,2,FALSE)) &amp; IF(ISERROR(VLOOKUP(A117,【入力用】個人登録!$A$59:$P$127,2,FALSE)),"",VLOOKUP(A117,【入力用】個人登録!$A$59:$P$127,2,FALSE))</f>
        <v/>
      </c>
      <c r="C117" s="712" t="str">
        <f>IF(ISERROR(VLOOKUP(A117,【入力用】個人登録!$A$21:$P$50,3,FALSE)),"",VLOOKUP(A117,【入力用】個人登録!$A$21:$P$50,3,FALSE)) &amp; IF(ISERROR(VLOOKUP(A117,【入力用】個人登録!$A$59:$P$127,3,FALSE)),"",VLOOKUP(A117,【入力用】個人登録!$A$59:$P$127,3,FALSE))</f>
        <v/>
      </c>
      <c r="D117" s="713"/>
      <c r="E117" s="430" t="str">
        <f>IF(ISERROR(VLOOKUP(A117,【入力用】個人登録!$A$21:$P$50,5,FALSE)),"",VLOOKUP(A117,【入力用】個人登録!$A$21:$P$50,5,FALSE)) &amp; IF(ISERROR(VLOOKUP(A117,【入力用】個人登録!$A$59:$P$127,5,FALSE)),"",VLOOKUP(A117,【入力用】個人登録!$A$59:$P$127,5,FALSE))</f>
        <v/>
      </c>
      <c r="F117" s="714" t="str">
        <f>IF(ISERROR(VLOOKUP(A117,【入力用】個人登録!$A$21:$P$50,6,FALSE)),"",VLOOKUP(A117,【入力用】個人登録!$A$21:$P$50,6,FALSE)) &amp; IF(ISERROR(VLOOKUP(A117,【入力用】個人登録!$A$59:$P$127,6,FALSE)),"",VLOOKUP(A117,【入力用】個人登録!$A$59:$P$127,6,FALSE))</f>
        <v/>
      </c>
      <c r="G117" s="713"/>
      <c r="H117" s="432" t="str">
        <f>IF(ISERROR(VLOOKUP(A117,【入力用】個人登録!$A$21:$P$50,8,FALSE)),"",VLOOKUP(A117,【入力用】個人登録!$A$21:$P$50,8,FALSE)) &amp; IF(ISERROR(VLOOKUP(A117,【入力用】個人登録!$A$59:$P$127,8,FALSE)),"",VLOOKUP(A117,【入力用】個人登録!$A$59:$P$127,8,FALSE))</f>
        <v/>
      </c>
      <c r="I117" s="431" t="str">
        <f>IF(ISERROR(VLOOKUP(A117,【入力用】個人登録!$A$21:$P$50,9,FALSE)),"",VLOOKUP(A117,【入力用】個人登録!$A$21:$P$50,9,FALSE)) &amp; IF(ISERROR(VLOOKUP(A117,【入力用】個人登録!$A$59:$P$127,9,FALSE)),"",VLOOKUP(A117,【入力用】個人登録!$A$59:$P$127,9,FALSE))</f>
        <v/>
      </c>
      <c r="J117" s="715" t="str">
        <f>IF(ISERROR(VLOOKUP(A117,【入力用】個人登録!$A$21:$P$50,10,FALSE)),"",VLOOKUP(A117,【入力用】個人登録!$A$21:$P$50,10,FALSE)) &amp; IF(ISERROR(VLOOKUP(A117,【入力用】個人登録!$A$59:$P$127,10,FALSE)),"",VLOOKUP(A117,【入力用】個人登録!$A$59:$P$127,10,FALSE))</f>
        <v/>
      </c>
      <c r="K117" s="720"/>
      <c r="L117" s="433" t="str">
        <f>TEXT(IF(ISERROR(VLOOKUP(A117,【入力用】個人登録!$A$21:$P$50,12,FALSE)),"",VLOOKUP(A117,【入力用】個人登録!$A$21:$P$50,12,FALSE)) &amp; IF(ISERROR(VLOOKUP(A117,【入力用】個人登録!$A$59:$P$127,12,FALSE)),"",VLOOKUP(A117,【入力用】個人登録!$A$59:$P$127,12,FALSE)),"ge.m.d")</f>
        <v/>
      </c>
      <c r="M117" s="434" t="str">
        <f>IF(ISERROR(VLOOKUP(A117,【入力用】個人登録!$A$21:$P$50,13,FALSE)),"",VLOOKUP(A117,【入力用】個人登録!$A$21:$P$50,13,FALSE)) &amp; IF(ISERROR(VLOOKUP(A117,【入力用】個人登録!$A$59:$P$127,13,FALSE)),"",VLOOKUP(A117,【入力用】個人登録!$A$59:$P$127,13,FALSE))</f>
        <v/>
      </c>
      <c r="N117" s="435" t="str">
        <f>IF(ISERROR(VLOOKUP(A117,【入力用】個人登録!$A$21:$P$50,14,FALSE)),"",VLOOKUP(A117,【入力用】個人登録!$A$21:$P$50,14,FALSE)) &amp; IF(ISERROR(VLOOKUP(A117,【入力用】個人登録!$A$59:$P$127,14,FALSE)),"",VLOOKUP(A117,【入力用】個人登録!$A$59:$P$127,14,FALSE))</f>
        <v/>
      </c>
      <c r="O117" s="436" t="str">
        <f>IF(ISERROR(VLOOKUP(A117,【入力用】個人登録!$A$21:$P$50,15,FALSE)),"",VLOOKUP(A117,【入力用】個人登録!$A$21:$P$50,15,FALSE)) &amp; IF(ISERROR(VLOOKUP(A117,【入力用】個人登録!$A$59:$P$127,15,FALSE)),"",VLOOKUP(A117,【入力用】個人登録!$A$59:$P$127,15,FALSE))</f>
        <v/>
      </c>
      <c r="P117" s="528" t="str">
        <f>IF(ISERROR(VLOOKUP(A117,【入力用】個人登録!$A$21:$P$50,16,FALSE)),"",VLOOKUP(A117,【入力用】個人登録!$A$21:$P$50,16,FALSE)) &amp; IF(ISERROR(VLOOKUP(A117,【入力用】個人登録!$A$59:$P$127,16,FALSE)),"",VLOOKUP(A117,【入力用】個人登録!$A$59:$P$127,16,FALSE))</f>
        <v/>
      </c>
      <c r="R117" s="355">
        <f>IF(ISERROR(VLOOKUP(A117,【入力用】個人登録!$A$59:$R$127,18,FALSE)),"",VLOOKUP(A117,【入力用】個人登録!$A$59:$R$127,18,FALSE))</f>
        <v>0</v>
      </c>
    </row>
    <row r="118" spans="1:18" ht="15" customHeight="1">
      <c r="A118" s="428" t="str">
        <f>【入力用】個人登録!A118</f>
        <v>90</v>
      </c>
      <c r="B118" s="429" t="str">
        <f>IF(ISERROR(VLOOKUP(A118,【入力用】個人登録!$A$21:$P$50,2,FALSE)),"",VLOOKUP(A118,【入力用】個人登録!$A$21:$P$50,2,FALSE)) &amp; IF(ISERROR(VLOOKUP(A118,【入力用】個人登録!$A$59:$P$127,2,FALSE)),"",VLOOKUP(A118,【入力用】個人登録!$A$59:$P$127,2,FALSE))</f>
        <v/>
      </c>
      <c r="C118" s="712" t="str">
        <f>IF(ISERROR(VLOOKUP(A118,【入力用】個人登録!$A$21:$P$50,3,FALSE)),"",VLOOKUP(A118,【入力用】個人登録!$A$21:$P$50,3,FALSE)) &amp; IF(ISERROR(VLOOKUP(A118,【入力用】個人登録!$A$59:$P$127,3,FALSE)),"",VLOOKUP(A118,【入力用】個人登録!$A$59:$P$127,3,FALSE))</f>
        <v/>
      </c>
      <c r="D118" s="713"/>
      <c r="E118" s="430" t="str">
        <f>IF(ISERROR(VLOOKUP(A118,【入力用】個人登録!$A$21:$P$50,5,FALSE)),"",VLOOKUP(A118,【入力用】個人登録!$A$21:$P$50,5,FALSE)) &amp; IF(ISERROR(VLOOKUP(A118,【入力用】個人登録!$A$59:$P$127,5,FALSE)),"",VLOOKUP(A118,【入力用】個人登録!$A$59:$P$127,5,FALSE))</f>
        <v/>
      </c>
      <c r="F118" s="714" t="str">
        <f>IF(ISERROR(VLOOKUP(A118,【入力用】個人登録!$A$21:$P$50,6,FALSE)),"",VLOOKUP(A118,【入力用】個人登録!$A$21:$P$50,6,FALSE)) &amp; IF(ISERROR(VLOOKUP(A118,【入力用】個人登録!$A$59:$P$127,6,FALSE)),"",VLOOKUP(A118,【入力用】個人登録!$A$59:$P$127,6,FALSE))</f>
        <v/>
      </c>
      <c r="G118" s="713"/>
      <c r="H118" s="432" t="str">
        <f>IF(ISERROR(VLOOKUP(A118,【入力用】個人登録!$A$21:$P$50,8,FALSE)),"",VLOOKUP(A118,【入力用】個人登録!$A$21:$P$50,8,FALSE)) &amp; IF(ISERROR(VLOOKUP(A118,【入力用】個人登録!$A$59:$P$127,8,FALSE)),"",VLOOKUP(A118,【入力用】個人登録!$A$59:$P$127,8,FALSE))</f>
        <v/>
      </c>
      <c r="I118" s="431" t="str">
        <f>IF(ISERROR(VLOOKUP(A118,【入力用】個人登録!$A$21:$P$50,9,FALSE)),"",VLOOKUP(A118,【入力用】個人登録!$A$21:$P$50,9,FALSE)) &amp; IF(ISERROR(VLOOKUP(A118,【入力用】個人登録!$A$59:$P$127,9,FALSE)),"",VLOOKUP(A118,【入力用】個人登録!$A$59:$P$127,9,FALSE))</f>
        <v/>
      </c>
      <c r="J118" s="715" t="str">
        <f>IF(ISERROR(VLOOKUP(A118,【入力用】個人登録!$A$21:$P$50,10,FALSE)),"",VLOOKUP(A118,【入力用】個人登録!$A$21:$P$50,10,FALSE)) &amp; IF(ISERROR(VLOOKUP(A118,【入力用】個人登録!$A$59:$P$127,10,FALSE)),"",VLOOKUP(A118,【入力用】個人登録!$A$59:$P$127,10,FALSE))</f>
        <v/>
      </c>
      <c r="K118" s="720"/>
      <c r="L118" s="433" t="str">
        <f>TEXT(IF(ISERROR(VLOOKUP(A118,【入力用】個人登録!$A$21:$P$50,12,FALSE)),"",VLOOKUP(A118,【入力用】個人登録!$A$21:$P$50,12,FALSE)) &amp; IF(ISERROR(VLOOKUP(A118,【入力用】個人登録!$A$59:$P$127,12,FALSE)),"",VLOOKUP(A118,【入力用】個人登録!$A$59:$P$127,12,FALSE)),"ge.m.d")</f>
        <v/>
      </c>
      <c r="M118" s="434" t="str">
        <f>IF(ISERROR(VLOOKUP(A118,【入力用】個人登録!$A$21:$P$50,13,FALSE)),"",VLOOKUP(A118,【入力用】個人登録!$A$21:$P$50,13,FALSE)) &amp; IF(ISERROR(VLOOKUP(A118,【入力用】個人登録!$A$59:$P$127,13,FALSE)),"",VLOOKUP(A118,【入力用】個人登録!$A$59:$P$127,13,FALSE))</f>
        <v/>
      </c>
      <c r="N118" s="435" t="str">
        <f>IF(ISERROR(VLOOKUP(A118,【入力用】個人登録!$A$21:$P$50,14,FALSE)),"",VLOOKUP(A118,【入力用】個人登録!$A$21:$P$50,14,FALSE)) &amp; IF(ISERROR(VLOOKUP(A118,【入力用】個人登録!$A$59:$P$127,14,FALSE)),"",VLOOKUP(A118,【入力用】個人登録!$A$59:$P$127,14,FALSE))</f>
        <v/>
      </c>
      <c r="O118" s="436" t="str">
        <f>IF(ISERROR(VLOOKUP(A118,【入力用】個人登録!$A$21:$P$50,15,FALSE)),"",VLOOKUP(A118,【入力用】個人登録!$A$21:$P$50,15,FALSE)) &amp; IF(ISERROR(VLOOKUP(A118,【入力用】個人登録!$A$59:$P$127,15,FALSE)),"",VLOOKUP(A118,【入力用】個人登録!$A$59:$P$127,15,FALSE))</f>
        <v/>
      </c>
      <c r="P118" s="528" t="str">
        <f>IF(ISERROR(VLOOKUP(A118,【入力用】個人登録!$A$21:$P$50,16,FALSE)),"",VLOOKUP(A118,【入力用】個人登録!$A$21:$P$50,16,FALSE)) &amp; IF(ISERROR(VLOOKUP(A118,【入力用】個人登録!$A$59:$P$127,16,FALSE)),"",VLOOKUP(A118,【入力用】個人登録!$A$59:$P$127,16,FALSE))</f>
        <v/>
      </c>
      <c r="R118" s="355">
        <f>IF(ISERROR(VLOOKUP(A118,【入力用】個人登録!$A$59:$R$127,18,FALSE)),"",VLOOKUP(A118,【入力用】個人登録!$A$59:$R$127,18,FALSE))</f>
        <v>0</v>
      </c>
    </row>
    <row r="119" spans="1:18" ht="15" customHeight="1">
      <c r="A119" s="428" t="str">
        <f>【入力用】個人登録!A119</f>
        <v>91</v>
      </c>
      <c r="B119" s="429" t="str">
        <f>IF(ISERROR(VLOOKUP(A119,【入力用】個人登録!$A$21:$P$50,2,FALSE)),"",VLOOKUP(A119,【入力用】個人登録!$A$21:$P$50,2,FALSE)) &amp; IF(ISERROR(VLOOKUP(A119,【入力用】個人登録!$A$59:$P$127,2,FALSE)),"",VLOOKUP(A119,【入力用】個人登録!$A$59:$P$127,2,FALSE))</f>
        <v/>
      </c>
      <c r="C119" s="712" t="str">
        <f>IF(ISERROR(VLOOKUP(A119,【入力用】個人登録!$A$21:$P$50,3,FALSE)),"",VLOOKUP(A119,【入力用】個人登録!$A$21:$P$50,3,FALSE)) &amp; IF(ISERROR(VLOOKUP(A119,【入力用】個人登録!$A$59:$P$127,3,FALSE)),"",VLOOKUP(A119,【入力用】個人登録!$A$59:$P$127,3,FALSE))</f>
        <v/>
      </c>
      <c r="D119" s="713"/>
      <c r="E119" s="430" t="str">
        <f>IF(ISERROR(VLOOKUP(A119,【入力用】個人登録!$A$21:$P$50,5,FALSE)),"",VLOOKUP(A119,【入力用】個人登録!$A$21:$P$50,5,FALSE)) &amp; IF(ISERROR(VLOOKUP(A119,【入力用】個人登録!$A$59:$P$127,5,FALSE)),"",VLOOKUP(A119,【入力用】個人登録!$A$59:$P$127,5,FALSE))</f>
        <v/>
      </c>
      <c r="F119" s="714" t="str">
        <f>IF(ISERROR(VLOOKUP(A119,【入力用】個人登録!$A$21:$P$50,6,FALSE)),"",VLOOKUP(A119,【入力用】個人登録!$A$21:$P$50,6,FALSE)) &amp; IF(ISERROR(VLOOKUP(A119,【入力用】個人登録!$A$59:$P$127,6,FALSE)),"",VLOOKUP(A119,【入力用】個人登録!$A$59:$P$127,6,FALSE))</f>
        <v/>
      </c>
      <c r="G119" s="713"/>
      <c r="H119" s="432" t="str">
        <f>IF(ISERROR(VLOOKUP(A119,【入力用】個人登録!$A$21:$P$50,8,FALSE)),"",VLOOKUP(A119,【入力用】個人登録!$A$21:$P$50,8,FALSE)) &amp; IF(ISERROR(VLOOKUP(A119,【入力用】個人登録!$A$59:$P$127,8,FALSE)),"",VLOOKUP(A119,【入力用】個人登録!$A$59:$P$127,8,FALSE))</f>
        <v/>
      </c>
      <c r="I119" s="431" t="str">
        <f>IF(ISERROR(VLOOKUP(A119,【入力用】個人登録!$A$21:$P$50,9,FALSE)),"",VLOOKUP(A119,【入力用】個人登録!$A$21:$P$50,9,FALSE)) &amp; IF(ISERROR(VLOOKUP(A119,【入力用】個人登録!$A$59:$P$127,9,FALSE)),"",VLOOKUP(A119,【入力用】個人登録!$A$59:$P$127,9,FALSE))</f>
        <v/>
      </c>
      <c r="J119" s="715" t="str">
        <f>IF(ISERROR(VLOOKUP(A119,【入力用】個人登録!$A$21:$P$50,10,FALSE)),"",VLOOKUP(A119,【入力用】個人登録!$A$21:$P$50,10,FALSE)) &amp; IF(ISERROR(VLOOKUP(A119,【入力用】個人登録!$A$59:$P$127,10,FALSE)),"",VLOOKUP(A119,【入力用】個人登録!$A$59:$P$127,10,FALSE))</f>
        <v/>
      </c>
      <c r="K119" s="720"/>
      <c r="L119" s="433" t="str">
        <f>TEXT(IF(ISERROR(VLOOKUP(A119,【入力用】個人登録!$A$21:$P$50,12,FALSE)),"",VLOOKUP(A119,【入力用】個人登録!$A$21:$P$50,12,FALSE)) &amp; IF(ISERROR(VLOOKUP(A119,【入力用】個人登録!$A$59:$P$127,12,FALSE)),"",VLOOKUP(A119,【入力用】個人登録!$A$59:$P$127,12,FALSE)),"ge.m.d")</f>
        <v/>
      </c>
      <c r="M119" s="434" t="str">
        <f>IF(ISERROR(VLOOKUP(A119,【入力用】個人登録!$A$21:$P$50,13,FALSE)),"",VLOOKUP(A119,【入力用】個人登録!$A$21:$P$50,13,FALSE)) &amp; IF(ISERROR(VLOOKUP(A119,【入力用】個人登録!$A$59:$P$127,13,FALSE)),"",VLOOKUP(A119,【入力用】個人登録!$A$59:$P$127,13,FALSE))</f>
        <v/>
      </c>
      <c r="N119" s="435" t="str">
        <f>IF(ISERROR(VLOOKUP(A119,【入力用】個人登録!$A$21:$P$50,14,FALSE)),"",VLOOKUP(A119,【入力用】個人登録!$A$21:$P$50,14,FALSE)) &amp; IF(ISERROR(VLOOKUP(A119,【入力用】個人登録!$A$59:$P$127,14,FALSE)),"",VLOOKUP(A119,【入力用】個人登録!$A$59:$P$127,14,FALSE))</f>
        <v/>
      </c>
      <c r="O119" s="436" t="str">
        <f>IF(ISERROR(VLOOKUP(A119,【入力用】個人登録!$A$21:$P$50,15,FALSE)),"",VLOOKUP(A119,【入力用】個人登録!$A$21:$P$50,15,FALSE)) &amp; IF(ISERROR(VLOOKUP(A119,【入力用】個人登録!$A$59:$P$127,15,FALSE)),"",VLOOKUP(A119,【入力用】個人登録!$A$59:$P$127,15,FALSE))</f>
        <v/>
      </c>
      <c r="P119" s="528" t="str">
        <f>IF(ISERROR(VLOOKUP(A119,【入力用】個人登録!$A$21:$P$50,16,FALSE)),"",VLOOKUP(A119,【入力用】個人登録!$A$21:$P$50,16,FALSE)) &amp; IF(ISERROR(VLOOKUP(A119,【入力用】個人登録!$A$59:$P$127,16,FALSE)),"",VLOOKUP(A119,【入力用】個人登録!$A$59:$P$127,16,FALSE))</f>
        <v/>
      </c>
      <c r="R119" s="355">
        <f>IF(ISERROR(VLOOKUP(A119,【入力用】個人登録!$A$59:$R$127,18,FALSE)),"",VLOOKUP(A119,【入力用】個人登録!$A$59:$R$127,18,FALSE))</f>
        <v>0</v>
      </c>
    </row>
    <row r="120" spans="1:18" ht="15" customHeight="1">
      <c r="A120" s="428" t="str">
        <f>【入力用】個人登録!A120</f>
        <v>92</v>
      </c>
      <c r="B120" s="429" t="str">
        <f>IF(ISERROR(VLOOKUP(A120,【入力用】個人登録!$A$21:$P$50,2,FALSE)),"",VLOOKUP(A120,【入力用】個人登録!$A$21:$P$50,2,FALSE)) &amp; IF(ISERROR(VLOOKUP(A120,【入力用】個人登録!$A$59:$P$127,2,FALSE)),"",VLOOKUP(A120,【入力用】個人登録!$A$59:$P$127,2,FALSE))</f>
        <v/>
      </c>
      <c r="C120" s="712" t="str">
        <f>IF(ISERROR(VLOOKUP(A120,【入力用】個人登録!$A$21:$P$50,3,FALSE)),"",VLOOKUP(A120,【入力用】個人登録!$A$21:$P$50,3,FALSE)) &amp; IF(ISERROR(VLOOKUP(A120,【入力用】個人登録!$A$59:$P$127,3,FALSE)),"",VLOOKUP(A120,【入力用】個人登録!$A$59:$P$127,3,FALSE))</f>
        <v/>
      </c>
      <c r="D120" s="713"/>
      <c r="E120" s="430" t="str">
        <f>IF(ISERROR(VLOOKUP(A120,【入力用】個人登録!$A$21:$P$50,5,FALSE)),"",VLOOKUP(A120,【入力用】個人登録!$A$21:$P$50,5,FALSE)) &amp; IF(ISERROR(VLOOKUP(A120,【入力用】個人登録!$A$59:$P$127,5,FALSE)),"",VLOOKUP(A120,【入力用】個人登録!$A$59:$P$127,5,FALSE))</f>
        <v/>
      </c>
      <c r="F120" s="714" t="str">
        <f>IF(ISERROR(VLOOKUP(A120,【入力用】個人登録!$A$21:$P$50,6,FALSE)),"",VLOOKUP(A120,【入力用】個人登録!$A$21:$P$50,6,FALSE)) &amp; IF(ISERROR(VLOOKUP(A120,【入力用】個人登録!$A$59:$P$127,6,FALSE)),"",VLOOKUP(A120,【入力用】個人登録!$A$59:$P$127,6,FALSE))</f>
        <v/>
      </c>
      <c r="G120" s="713"/>
      <c r="H120" s="432" t="str">
        <f>IF(ISERROR(VLOOKUP(A120,【入力用】個人登録!$A$21:$P$50,8,FALSE)),"",VLOOKUP(A120,【入力用】個人登録!$A$21:$P$50,8,FALSE)) &amp; IF(ISERROR(VLOOKUP(A120,【入力用】個人登録!$A$59:$P$127,8,FALSE)),"",VLOOKUP(A120,【入力用】個人登録!$A$59:$P$127,8,FALSE))</f>
        <v/>
      </c>
      <c r="I120" s="431" t="str">
        <f>IF(ISERROR(VLOOKUP(A120,【入力用】個人登録!$A$21:$P$50,9,FALSE)),"",VLOOKUP(A120,【入力用】個人登録!$A$21:$P$50,9,FALSE)) &amp; IF(ISERROR(VLOOKUP(A120,【入力用】個人登録!$A$59:$P$127,9,FALSE)),"",VLOOKUP(A120,【入力用】個人登録!$A$59:$P$127,9,FALSE))</f>
        <v/>
      </c>
      <c r="J120" s="715" t="str">
        <f>IF(ISERROR(VLOOKUP(A120,【入力用】個人登録!$A$21:$P$50,10,FALSE)),"",VLOOKUP(A120,【入力用】個人登録!$A$21:$P$50,10,FALSE)) &amp; IF(ISERROR(VLOOKUP(A120,【入力用】個人登録!$A$59:$P$127,10,FALSE)),"",VLOOKUP(A120,【入力用】個人登録!$A$59:$P$127,10,FALSE))</f>
        <v/>
      </c>
      <c r="K120" s="720"/>
      <c r="L120" s="433" t="str">
        <f>TEXT(IF(ISERROR(VLOOKUP(A120,【入力用】個人登録!$A$21:$P$50,12,FALSE)),"",VLOOKUP(A120,【入力用】個人登録!$A$21:$P$50,12,FALSE)) &amp; IF(ISERROR(VLOOKUP(A120,【入力用】個人登録!$A$59:$P$127,12,FALSE)),"",VLOOKUP(A120,【入力用】個人登録!$A$59:$P$127,12,FALSE)),"ge.m.d")</f>
        <v/>
      </c>
      <c r="M120" s="434" t="str">
        <f>IF(ISERROR(VLOOKUP(A120,【入力用】個人登録!$A$21:$P$50,13,FALSE)),"",VLOOKUP(A120,【入力用】個人登録!$A$21:$P$50,13,FALSE)) &amp; IF(ISERROR(VLOOKUP(A120,【入力用】個人登録!$A$59:$P$127,13,FALSE)),"",VLOOKUP(A120,【入力用】個人登録!$A$59:$P$127,13,FALSE))</f>
        <v/>
      </c>
      <c r="N120" s="435" t="str">
        <f>IF(ISERROR(VLOOKUP(A120,【入力用】個人登録!$A$21:$P$50,14,FALSE)),"",VLOOKUP(A120,【入力用】個人登録!$A$21:$P$50,14,FALSE)) &amp; IF(ISERROR(VLOOKUP(A120,【入力用】個人登録!$A$59:$P$127,14,FALSE)),"",VLOOKUP(A120,【入力用】個人登録!$A$59:$P$127,14,FALSE))</f>
        <v/>
      </c>
      <c r="O120" s="436" t="str">
        <f>IF(ISERROR(VLOOKUP(A120,【入力用】個人登録!$A$21:$P$50,15,FALSE)),"",VLOOKUP(A120,【入力用】個人登録!$A$21:$P$50,15,FALSE)) &amp; IF(ISERROR(VLOOKUP(A120,【入力用】個人登録!$A$59:$P$127,15,FALSE)),"",VLOOKUP(A120,【入力用】個人登録!$A$59:$P$127,15,FALSE))</f>
        <v/>
      </c>
      <c r="P120" s="528" t="str">
        <f>IF(ISERROR(VLOOKUP(A120,【入力用】個人登録!$A$21:$P$50,16,FALSE)),"",VLOOKUP(A120,【入力用】個人登録!$A$21:$P$50,16,FALSE)) &amp; IF(ISERROR(VLOOKUP(A120,【入力用】個人登録!$A$59:$P$127,16,FALSE)),"",VLOOKUP(A120,【入力用】個人登録!$A$59:$P$127,16,FALSE))</f>
        <v/>
      </c>
      <c r="R120" s="355">
        <f>IF(ISERROR(VLOOKUP(A120,【入力用】個人登録!$A$59:$R$127,18,FALSE)),"",VLOOKUP(A120,【入力用】個人登録!$A$59:$R$127,18,FALSE))</f>
        <v>0</v>
      </c>
    </row>
    <row r="121" spans="1:18" ht="15" customHeight="1">
      <c r="A121" s="428" t="str">
        <f>【入力用】個人登録!A121</f>
        <v>93</v>
      </c>
      <c r="B121" s="429" t="str">
        <f>IF(ISERROR(VLOOKUP(A121,【入力用】個人登録!$A$21:$P$50,2,FALSE)),"",VLOOKUP(A121,【入力用】個人登録!$A$21:$P$50,2,FALSE)) &amp; IF(ISERROR(VLOOKUP(A121,【入力用】個人登録!$A$59:$P$127,2,FALSE)),"",VLOOKUP(A121,【入力用】個人登録!$A$59:$P$127,2,FALSE))</f>
        <v/>
      </c>
      <c r="C121" s="712" t="str">
        <f>IF(ISERROR(VLOOKUP(A121,【入力用】個人登録!$A$21:$P$50,3,FALSE)),"",VLOOKUP(A121,【入力用】個人登録!$A$21:$P$50,3,FALSE)) &amp; IF(ISERROR(VLOOKUP(A121,【入力用】個人登録!$A$59:$P$127,3,FALSE)),"",VLOOKUP(A121,【入力用】個人登録!$A$59:$P$127,3,FALSE))</f>
        <v/>
      </c>
      <c r="D121" s="713"/>
      <c r="E121" s="430" t="str">
        <f>IF(ISERROR(VLOOKUP(A121,【入力用】個人登録!$A$21:$P$50,5,FALSE)),"",VLOOKUP(A121,【入力用】個人登録!$A$21:$P$50,5,FALSE)) &amp; IF(ISERROR(VLOOKUP(A121,【入力用】個人登録!$A$59:$P$127,5,FALSE)),"",VLOOKUP(A121,【入力用】個人登録!$A$59:$P$127,5,FALSE))</f>
        <v/>
      </c>
      <c r="F121" s="714" t="str">
        <f>IF(ISERROR(VLOOKUP(A121,【入力用】個人登録!$A$21:$P$50,6,FALSE)),"",VLOOKUP(A121,【入力用】個人登録!$A$21:$P$50,6,FALSE)) &amp; IF(ISERROR(VLOOKUP(A121,【入力用】個人登録!$A$59:$P$127,6,FALSE)),"",VLOOKUP(A121,【入力用】個人登録!$A$59:$P$127,6,FALSE))</f>
        <v/>
      </c>
      <c r="G121" s="713"/>
      <c r="H121" s="432" t="str">
        <f>IF(ISERROR(VLOOKUP(A121,【入力用】個人登録!$A$21:$P$50,8,FALSE)),"",VLOOKUP(A121,【入力用】個人登録!$A$21:$P$50,8,FALSE)) &amp; IF(ISERROR(VLOOKUP(A121,【入力用】個人登録!$A$59:$P$127,8,FALSE)),"",VLOOKUP(A121,【入力用】個人登録!$A$59:$P$127,8,FALSE))</f>
        <v/>
      </c>
      <c r="I121" s="431" t="str">
        <f>IF(ISERROR(VLOOKUP(A121,【入力用】個人登録!$A$21:$P$50,9,FALSE)),"",VLOOKUP(A121,【入力用】個人登録!$A$21:$P$50,9,FALSE)) &amp; IF(ISERROR(VLOOKUP(A121,【入力用】個人登録!$A$59:$P$127,9,FALSE)),"",VLOOKUP(A121,【入力用】個人登録!$A$59:$P$127,9,FALSE))</f>
        <v/>
      </c>
      <c r="J121" s="715" t="str">
        <f>IF(ISERROR(VLOOKUP(A121,【入力用】個人登録!$A$21:$P$50,10,FALSE)),"",VLOOKUP(A121,【入力用】個人登録!$A$21:$P$50,10,FALSE)) &amp; IF(ISERROR(VLOOKUP(A121,【入力用】個人登録!$A$59:$P$127,10,FALSE)),"",VLOOKUP(A121,【入力用】個人登録!$A$59:$P$127,10,FALSE))</f>
        <v/>
      </c>
      <c r="K121" s="720"/>
      <c r="L121" s="433" t="str">
        <f>TEXT(IF(ISERROR(VLOOKUP(A121,【入力用】個人登録!$A$21:$P$50,12,FALSE)),"",VLOOKUP(A121,【入力用】個人登録!$A$21:$P$50,12,FALSE)) &amp; IF(ISERROR(VLOOKUP(A121,【入力用】個人登録!$A$59:$P$127,12,FALSE)),"",VLOOKUP(A121,【入力用】個人登録!$A$59:$P$127,12,FALSE)),"ge.m.d")</f>
        <v/>
      </c>
      <c r="M121" s="434" t="str">
        <f>IF(ISERROR(VLOOKUP(A121,【入力用】個人登録!$A$21:$P$50,13,FALSE)),"",VLOOKUP(A121,【入力用】個人登録!$A$21:$P$50,13,FALSE)) &amp; IF(ISERROR(VLOOKUP(A121,【入力用】個人登録!$A$59:$P$127,13,FALSE)),"",VLOOKUP(A121,【入力用】個人登録!$A$59:$P$127,13,FALSE))</f>
        <v/>
      </c>
      <c r="N121" s="435" t="str">
        <f>IF(ISERROR(VLOOKUP(A121,【入力用】個人登録!$A$21:$P$50,14,FALSE)),"",VLOOKUP(A121,【入力用】個人登録!$A$21:$P$50,14,FALSE)) &amp; IF(ISERROR(VLOOKUP(A121,【入力用】個人登録!$A$59:$P$127,14,FALSE)),"",VLOOKUP(A121,【入力用】個人登録!$A$59:$P$127,14,FALSE))</f>
        <v/>
      </c>
      <c r="O121" s="436" t="str">
        <f>IF(ISERROR(VLOOKUP(A121,【入力用】個人登録!$A$21:$P$50,15,FALSE)),"",VLOOKUP(A121,【入力用】個人登録!$A$21:$P$50,15,FALSE)) &amp; IF(ISERROR(VLOOKUP(A121,【入力用】個人登録!$A$59:$P$127,15,FALSE)),"",VLOOKUP(A121,【入力用】個人登録!$A$59:$P$127,15,FALSE))</f>
        <v/>
      </c>
      <c r="P121" s="528" t="str">
        <f>IF(ISERROR(VLOOKUP(A121,【入力用】個人登録!$A$21:$P$50,16,FALSE)),"",VLOOKUP(A121,【入力用】個人登録!$A$21:$P$50,16,FALSE)) &amp; IF(ISERROR(VLOOKUP(A121,【入力用】個人登録!$A$59:$P$127,16,FALSE)),"",VLOOKUP(A121,【入力用】個人登録!$A$59:$P$127,16,FALSE))</f>
        <v/>
      </c>
      <c r="R121" s="355">
        <f>IF(ISERROR(VLOOKUP(A121,【入力用】個人登録!$A$59:$R$127,18,FALSE)),"",VLOOKUP(A121,【入力用】個人登録!$A$59:$R$127,18,FALSE))</f>
        <v>0</v>
      </c>
    </row>
    <row r="122" spans="1:18" ht="15" customHeight="1">
      <c r="A122" s="428" t="str">
        <f>【入力用】個人登録!A122</f>
        <v>94</v>
      </c>
      <c r="B122" s="429" t="str">
        <f>IF(ISERROR(VLOOKUP(A122,【入力用】個人登録!$A$21:$P$50,2,FALSE)),"",VLOOKUP(A122,【入力用】個人登録!$A$21:$P$50,2,FALSE)) &amp; IF(ISERROR(VLOOKUP(A122,【入力用】個人登録!$A$59:$P$127,2,FALSE)),"",VLOOKUP(A122,【入力用】個人登録!$A$59:$P$127,2,FALSE))</f>
        <v/>
      </c>
      <c r="C122" s="712" t="str">
        <f>IF(ISERROR(VLOOKUP(A122,【入力用】個人登録!$A$21:$P$50,3,FALSE)),"",VLOOKUP(A122,【入力用】個人登録!$A$21:$P$50,3,FALSE)) &amp; IF(ISERROR(VLOOKUP(A122,【入力用】個人登録!$A$59:$P$127,3,FALSE)),"",VLOOKUP(A122,【入力用】個人登録!$A$59:$P$127,3,FALSE))</f>
        <v/>
      </c>
      <c r="D122" s="713"/>
      <c r="E122" s="430" t="str">
        <f>IF(ISERROR(VLOOKUP(A122,【入力用】個人登録!$A$21:$P$50,5,FALSE)),"",VLOOKUP(A122,【入力用】個人登録!$A$21:$P$50,5,FALSE)) &amp; IF(ISERROR(VLOOKUP(A122,【入力用】個人登録!$A$59:$P$127,5,FALSE)),"",VLOOKUP(A122,【入力用】個人登録!$A$59:$P$127,5,FALSE))</f>
        <v/>
      </c>
      <c r="F122" s="714" t="str">
        <f>IF(ISERROR(VLOOKUP(A122,【入力用】個人登録!$A$21:$P$50,6,FALSE)),"",VLOOKUP(A122,【入力用】個人登録!$A$21:$P$50,6,FALSE)) &amp; IF(ISERROR(VLOOKUP(A122,【入力用】個人登録!$A$59:$P$127,6,FALSE)),"",VLOOKUP(A122,【入力用】個人登録!$A$59:$P$127,6,FALSE))</f>
        <v/>
      </c>
      <c r="G122" s="713"/>
      <c r="H122" s="432" t="str">
        <f>IF(ISERROR(VLOOKUP(A122,【入力用】個人登録!$A$21:$P$50,8,FALSE)),"",VLOOKUP(A122,【入力用】個人登録!$A$21:$P$50,8,FALSE)) &amp; IF(ISERROR(VLOOKUP(A122,【入力用】個人登録!$A$59:$P$127,8,FALSE)),"",VLOOKUP(A122,【入力用】個人登録!$A$59:$P$127,8,FALSE))</f>
        <v/>
      </c>
      <c r="I122" s="431" t="str">
        <f>IF(ISERROR(VLOOKUP(A122,【入力用】個人登録!$A$21:$P$50,9,FALSE)),"",VLOOKUP(A122,【入力用】個人登録!$A$21:$P$50,9,FALSE)) &amp; IF(ISERROR(VLOOKUP(A122,【入力用】個人登録!$A$59:$P$127,9,FALSE)),"",VLOOKUP(A122,【入力用】個人登録!$A$59:$P$127,9,FALSE))</f>
        <v/>
      </c>
      <c r="J122" s="715" t="str">
        <f>IF(ISERROR(VLOOKUP(A122,【入力用】個人登録!$A$21:$P$50,10,FALSE)),"",VLOOKUP(A122,【入力用】個人登録!$A$21:$P$50,10,FALSE)) &amp; IF(ISERROR(VLOOKUP(A122,【入力用】個人登録!$A$59:$P$127,10,FALSE)),"",VLOOKUP(A122,【入力用】個人登録!$A$59:$P$127,10,FALSE))</f>
        <v/>
      </c>
      <c r="K122" s="720"/>
      <c r="L122" s="433" t="str">
        <f>TEXT(IF(ISERROR(VLOOKUP(A122,【入力用】個人登録!$A$21:$P$50,12,FALSE)),"",VLOOKUP(A122,【入力用】個人登録!$A$21:$P$50,12,FALSE)) &amp; IF(ISERROR(VLOOKUP(A122,【入力用】個人登録!$A$59:$P$127,12,FALSE)),"",VLOOKUP(A122,【入力用】個人登録!$A$59:$P$127,12,FALSE)),"ge.m.d")</f>
        <v/>
      </c>
      <c r="M122" s="434" t="str">
        <f>IF(ISERROR(VLOOKUP(A122,【入力用】個人登録!$A$21:$P$50,13,FALSE)),"",VLOOKUP(A122,【入力用】個人登録!$A$21:$P$50,13,FALSE)) &amp; IF(ISERROR(VLOOKUP(A122,【入力用】個人登録!$A$59:$P$127,13,FALSE)),"",VLOOKUP(A122,【入力用】個人登録!$A$59:$P$127,13,FALSE))</f>
        <v/>
      </c>
      <c r="N122" s="435" t="str">
        <f>IF(ISERROR(VLOOKUP(A122,【入力用】個人登録!$A$21:$P$50,14,FALSE)),"",VLOOKUP(A122,【入力用】個人登録!$A$21:$P$50,14,FALSE)) &amp; IF(ISERROR(VLOOKUP(A122,【入力用】個人登録!$A$59:$P$127,14,FALSE)),"",VLOOKUP(A122,【入力用】個人登録!$A$59:$P$127,14,FALSE))</f>
        <v/>
      </c>
      <c r="O122" s="436" t="str">
        <f>IF(ISERROR(VLOOKUP(A122,【入力用】個人登録!$A$21:$P$50,15,FALSE)),"",VLOOKUP(A122,【入力用】個人登録!$A$21:$P$50,15,FALSE)) &amp; IF(ISERROR(VLOOKUP(A122,【入力用】個人登録!$A$59:$P$127,15,FALSE)),"",VLOOKUP(A122,【入力用】個人登録!$A$59:$P$127,15,FALSE))</f>
        <v/>
      </c>
      <c r="P122" s="528" t="str">
        <f>IF(ISERROR(VLOOKUP(A122,【入力用】個人登録!$A$21:$P$50,16,FALSE)),"",VLOOKUP(A122,【入力用】個人登録!$A$21:$P$50,16,FALSE)) &amp; IF(ISERROR(VLOOKUP(A122,【入力用】個人登録!$A$59:$P$127,16,FALSE)),"",VLOOKUP(A122,【入力用】個人登録!$A$59:$P$127,16,FALSE))</f>
        <v/>
      </c>
      <c r="R122" s="355">
        <f>IF(ISERROR(VLOOKUP(A122,【入力用】個人登録!$A$59:$R$127,18,FALSE)),"",VLOOKUP(A122,【入力用】個人登録!$A$59:$R$127,18,FALSE))</f>
        <v>0</v>
      </c>
    </row>
    <row r="123" spans="1:18" ht="15" customHeight="1">
      <c r="A123" s="428" t="str">
        <f>【入力用】個人登録!A123</f>
        <v>95</v>
      </c>
      <c r="B123" s="429" t="str">
        <f>IF(ISERROR(VLOOKUP(A123,【入力用】個人登録!$A$21:$P$50,2,FALSE)),"",VLOOKUP(A123,【入力用】個人登録!$A$21:$P$50,2,FALSE)) &amp; IF(ISERROR(VLOOKUP(A123,【入力用】個人登録!$A$59:$P$127,2,FALSE)),"",VLOOKUP(A123,【入力用】個人登録!$A$59:$P$127,2,FALSE))</f>
        <v/>
      </c>
      <c r="C123" s="712" t="str">
        <f>IF(ISERROR(VLOOKUP(A123,【入力用】個人登録!$A$21:$P$50,3,FALSE)),"",VLOOKUP(A123,【入力用】個人登録!$A$21:$P$50,3,FALSE)) &amp; IF(ISERROR(VLOOKUP(A123,【入力用】個人登録!$A$59:$P$127,3,FALSE)),"",VLOOKUP(A123,【入力用】個人登録!$A$59:$P$127,3,FALSE))</f>
        <v/>
      </c>
      <c r="D123" s="713"/>
      <c r="E123" s="430" t="str">
        <f>IF(ISERROR(VLOOKUP(A123,【入力用】個人登録!$A$21:$P$50,5,FALSE)),"",VLOOKUP(A123,【入力用】個人登録!$A$21:$P$50,5,FALSE)) &amp; IF(ISERROR(VLOOKUP(A123,【入力用】個人登録!$A$59:$P$127,5,FALSE)),"",VLOOKUP(A123,【入力用】個人登録!$A$59:$P$127,5,FALSE))</f>
        <v/>
      </c>
      <c r="F123" s="714" t="str">
        <f>IF(ISERROR(VLOOKUP(A123,【入力用】個人登録!$A$21:$P$50,6,FALSE)),"",VLOOKUP(A123,【入力用】個人登録!$A$21:$P$50,6,FALSE)) &amp; IF(ISERROR(VLOOKUP(A123,【入力用】個人登録!$A$59:$P$127,6,FALSE)),"",VLOOKUP(A123,【入力用】個人登録!$A$59:$P$127,6,FALSE))</f>
        <v/>
      </c>
      <c r="G123" s="713"/>
      <c r="H123" s="432" t="str">
        <f>IF(ISERROR(VLOOKUP(A123,【入力用】個人登録!$A$21:$P$50,8,FALSE)),"",VLOOKUP(A123,【入力用】個人登録!$A$21:$P$50,8,FALSE)) &amp; IF(ISERROR(VLOOKUP(A123,【入力用】個人登録!$A$59:$P$127,8,FALSE)),"",VLOOKUP(A123,【入力用】個人登録!$A$59:$P$127,8,FALSE))</f>
        <v/>
      </c>
      <c r="I123" s="431" t="str">
        <f>IF(ISERROR(VLOOKUP(A123,【入力用】個人登録!$A$21:$P$50,9,FALSE)),"",VLOOKUP(A123,【入力用】個人登録!$A$21:$P$50,9,FALSE)) &amp; IF(ISERROR(VLOOKUP(A123,【入力用】個人登録!$A$59:$P$127,9,FALSE)),"",VLOOKUP(A123,【入力用】個人登録!$A$59:$P$127,9,FALSE))</f>
        <v/>
      </c>
      <c r="J123" s="715" t="str">
        <f>IF(ISERROR(VLOOKUP(A123,【入力用】個人登録!$A$21:$P$50,10,FALSE)),"",VLOOKUP(A123,【入力用】個人登録!$A$21:$P$50,10,FALSE)) &amp; IF(ISERROR(VLOOKUP(A123,【入力用】個人登録!$A$59:$P$127,10,FALSE)),"",VLOOKUP(A123,【入力用】個人登録!$A$59:$P$127,10,FALSE))</f>
        <v/>
      </c>
      <c r="K123" s="720"/>
      <c r="L123" s="433" t="str">
        <f>TEXT(IF(ISERROR(VLOOKUP(A123,【入力用】個人登録!$A$21:$P$50,12,FALSE)),"",VLOOKUP(A123,【入力用】個人登録!$A$21:$P$50,12,FALSE)) &amp; IF(ISERROR(VLOOKUP(A123,【入力用】個人登録!$A$59:$P$127,12,FALSE)),"",VLOOKUP(A123,【入力用】個人登録!$A$59:$P$127,12,FALSE)),"ge.m.d")</f>
        <v/>
      </c>
      <c r="M123" s="434" t="str">
        <f>IF(ISERROR(VLOOKUP(A123,【入力用】個人登録!$A$21:$P$50,13,FALSE)),"",VLOOKUP(A123,【入力用】個人登録!$A$21:$P$50,13,FALSE)) &amp; IF(ISERROR(VLOOKUP(A123,【入力用】個人登録!$A$59:$P$127,13,FALSE)),"",VLOOKUP(A123,【入力用】個人登録!$A$59:$P$127,13,FALSE))</f>
        <v/>
      </c>
      <c r="N123" s="435" t="str">
        <f>IF(ISERROR(VLOOKUP(A123,【入力用】個人登録!$A$21:$P$50,14,FALSE)),"",VLOOKUP(A123,【入力用】個人登録!$A$21:$P$50,14,FALSE)) &amp; IF(ISERROR(VLOOKUP(A123,【入力用】個人登録!$A$59:$P$127,14,FALSE)),"",VLOOKUP(A123,【入力用】個人登録!$A$59:$P$127,14,FALSE))</f>
        <v/>
      </c>
      <c r="O123" s="436" t="str">
        <f>IF(ISERROR(VLOOKUP(A123,【入力用】個人登録!$A$21:$P$50,15,FALSE)),"",VLOOKUP(A123,【入力用】個人登録!$A$21:$P$50,15,FALSE)) &amp; IF(ISERROR(VLOOKUP(A123,【入力用】個人登録!$A$59:$P$127,15,FALSE)),"",VLOOKUP(A123,【入力用】個人登録!$A$59:$P$127,15,FALSE))</f>
        <v/>
      </c>
      <c r="P123" s="528" t="str">
        <f>IF(ISERROR(VLOOKUP(A123,【入力用】個人登録!$A$21:$P$50,16,FALSE)),"",VLOOKUP(A123,【入力用】個人登録!$A$21:$P$50,16,FALSE)) &amp; IF(ISERROR(VLOOKUP(A123,【入力用】個人登録!$A$59:$P$127,16,FALSE)),"",VLOOKUP(A123,【入力用】個人登録!$A$59:$P$127,16,FALSE))</f>
        <v/>
      </c>
      <c r="R123" s="355">
        <f>IF(ISERROR(VLOOKUP(A123,【入力用】個人登録!$A$59:$R$127,18,FALSE)),"",VLOOKUP(A123,【入力用】個人登録!$A$59:$R$127,18,FALSE))</f>
        <v>0</v>
      </c>
    </row>
    <row r="124" spans="1:18" ht="15" customHeight="1">
      <c r="A124" s="428" t="str">
        <f>【入力用】個人登録!A124</f>
        <v>96</v>
      </c>
      <c r="B124" s="429" t="str">
        <f>IF(ISERROR(VLOOKUP(A124,【入力用】個人登録!$A$21:$P$50,2,FALSE)),"",VLOOKUP(A124,【入力用】個人登録!$A$21:$P$50,2,FALSE)) &amp; IF(ISERROR(VLOOKUP(A124,【入力用】個人登録!$A$59:$P$127,2,FALSE)),"",VLOOKUP(A124,【入力用】個人登録!$A$59:$P$127,2,FALSE))</f>
        <v/>
      </c>
      <c r="C124" s="712" t="str">
        <f>IF(ISERROR(VLOOKUP(A124,【入力用】個人登録!$A$21:$P$50,3,FALSE)),"",VLOOKUP(A124,【入力用】個人登録!$A$21:$P$50,3,FALSE)) &amp; IF(ISERROR(VLOOKUP(A124,【入力用】個人登録!$A$59:$P$127,3,FALSE)),"",VLOOKUP(A124,【入力用】個人登録!$A$59:$P$127,3,FALSE))</f>
        <v/>
      </c>
      <c r="D124" s="713"/>
      <c r="E124" s="430" t="str">
        <f>IF(ISERROR(VLOOKUP(A124,【入力用】個人登録!$A$21:$P$50,5,FALSE)),"",VLOOKUP(A124,【入力用】個人登録!$A$21:$P$50,5,FALSE)) &amp; IF(ISERROR(VLOOKUP(A124,【入力用】個人登録!$A$59:$P$127,5,FALSE)),"",VLOOKUP(A124,【入力用】個人登録!$A$59:$P$127,5,FALSE))</f>
        <v/>
      </c>
      <c r="F124" s="714" t="str">
        <f>IF(ISERROR(VLOOKUP(A124,【入力用】個人登録!$A$21:$P$50,6,FALSE)),"",VLOOKUP(A124,【入力用】個人登録!$A$21:$P$50,6,FALSE)) &amp; IF(ISERROR(VLOOKUP(A124,【入力用】個人登録!$A$59:$P$127,6,FALSE)),"",VLOOKUP(A124,【入力用】個人登録!$A$59:$P$127,6,FALSE))</f>
        <v/>
      </c>
      <c r="G124" s="713"/>
      <c r="H124" s="432" t="str">
        <f>IF(ISERROR(VLOOKUP(A124,【入力用】個人登録!$A$21:$P$50,8,FALSE)),"",VLOOKUP(A124,【入力用】個人登録!$A$21:$P$50,8,FALSE)) &amp; IF(ISERROR(VLOOKUP(A124,【入力用】個人登録!$A$59:$P$127,8,FALSE)),"",VLOOKUP(A124,【入力用】個人登録!$A$59:$P$127,8,FALSE))</f>
        <v/>
      </c>
      <c r="I124" s="431" t="str">
        <f>IF(ISERROR(VLOOKUP(A124,【入力用】個人登録!$A$21:$P$50,9,FALSE)),"",VLOOKUP(A124,【入力用】個人登録!$A$21:$P$50,9,FALSE)) &amp; IF(ISERROR(VLOOKUP(A124,【入力用】個人登録!$A$59:$P$127,9,FALSE)),"",VLOOKUP(A124,【入力用】個人登録!$A$59:$P$127,9,FALSE))</f>
        <v/>
      </c>
      <c r="J124" s="715" t="str">
        <f>IF(ISERROR(VLOOKUP(A124,【入力用】個人登録!$A$21:$P$50,10,FALSE)),"",VLOOKUP(A124,【入力用】個人登録!$A$21:$P$50,10,FALSE)) &amp; IF(ISERROR(VLOOKUP(A124,【入力用】個人登録!$A$59:$P$127,10,FALSE)),"",VLOOKUP(A124,【入力用】個人登録!$A$59:$P$127,10,FALSE))</f>
        <v/>
      </c>
      <c r="K124" s="720"/>
      <c r="L124" s="433" t="str">
        <f>TEXT(IF(ISERROR(VLOOKUP(A124,【入力用】個人登録!$A$21:$P$50,12,FALSE)),"",VLOOKUP(A124,【入力用】個人登録!$A$21:$P$50,12,FALSE)) &amp; IF(ISERROR(VLOOKUP(A124,【入力用】個人登録!$A$59:$P$127,12,FALSE)),"",VLOOKUP(A124,【入力用】個人登録!$A$59:$P$127,12,FALSE)),"ge.m.d")</f>
        <v/>
      </c>
      <c r="M124" s="434" t="str">
        <f>IF(ISERROR(VLOOKUP(A124,【入力用】個人登録!$A$21:$P$50,13,FALSE)),"",VLOOKUP(A124,【入力用】個人登録!$A$21:$P$50,13,FALSE)) &amp; IF(ISERROR(VLOOKUP(A124,【入力用】個人登録!$A$59:$P$127,13,FALSE)),"",VLOOKUP(A124,【入力用】個人登録!$A$59:$P$127,13,FALSE))</f>
        <v/>
      </c>
      <c r="N124" s="435" t="str">
        <f>IF(ISERROR(VLOOKUP(A124,【入力用】個人登録!$A$21:$P$50,14,FALSE)),"",VLOOKUP(A124,【入力用】個人登録!$A$21:$P$50,14,FALSE)) &amp; IF(ISERROR(VLOOKUP(A124,【入力用】個人登録!$A$59:$P$127,14,FALSE)),"",VLOOKUP(A124,【入力用】個人登録!$A$59:$P$127,14,FALSE))</f>
        <v/>
      </c>
      <c r="O124" s="436" t="str">
        <f>IF(ISERROR(VLOOKUP(A124,【入力用】個人登録!$A$21:$P$50,15,FALSE)),"",VLOOKUP(A124,【入力用】個人登録!$A$21:$P$50,15,FALSE)) &amp; IF(ISERROR(VLOOKUP(A124,【入力用】個人登録!$A$59:$P$127,15,FALSE)),"",VLOOKUP(A124,【入力用】個人登録!$A$59:$P$127,15,FALSE))</f>
        <v/>
      </c>
      <c r="P124" s="528" t="str">
        <f>IF(ISERROR(VLOOKUP(A124,【入力用】個人登録!$A$21:$P$50,16,FALSE)),"",VLOOKUP(A124,【入力用】個人登録!$A$21:$P$50,16,FALSE)) &amp; IF(ISERROR(VLOOKUP(A124,【入力用】個人登録!$A$59:$P$127,16,FALSE)),"",VLOOKUP(A124,【入力用】個人登録!$A$59:$P$127,16,FALSE))</f>
        <v/>
      </c>
      <c r="R124" s="355">
        <f>IF(ISERROR(VLOOKUP(A124,【入力用】個人登録!$A$59:$R$127,18,FALSE)),"",VLOOKUP(A124,【入力用】個人登録!$A$59:$R$127,18,FALSE))</f>
        <v>0</v>
      </c>
    </row>
    <row r="125" spans="1:18" ht="15" customHeight="1">
      <c r="A125" s="428" t="str">
        <f>【入力用】個人登録!A125</f>
        <v>97</v>
      </c>
      <c r="B125" s="429" t="str">
        <f>IF(ISERROR(VLOOKUP(A125,【入力用】個人登録!$A$21:$P$50,2,FALSE)),"",VLOOKUP(A125,【入力用】個人登録!$A$21:$P$50,2,FALSE)) &amp; IF(ISERROR(VLOOKUP(A125,【入力用】個人登録!$A$59:$P$127,2,FALSE)),"",VLOOKUP(A125,【入力用】個人登録!$A$59:$P$127,2,FALSE))</f>
        <v/>
      </c>
      <c r="C125" s="712" t="str">
        <f>IF(ISERROR(VLOOKUP(A125,【入力用】個人登録!$A$21:$P$50,3,FALSE)),"",VLOOKUP(A125,【入力用】個人登録!$A$21:$P$50,3,FALSE)) &amp; IF(ISERROR(VLOOKUP(A125,【入力用】個人登録!$A$59:$P$127,3,FALSE)),"",VLOOKUP(A125,【入力用】個人登録!$A$59:$P$127,3,FALSE))</f>
        <v/>
      </c>
      <c r="D125" s="713"/>
      <c r="E125" s="430" t="str">
        <f>IF(ISERROR(VLOOKUP(A125,【入力用】個人登録!$A$21:$P$50,5,FALSE)),"",VLOOKUP(A125,【入力用】個人登録!$A$21:$P$50,5,FALSE)) &amp; IF(ISERROR(VLOOKUP(A125,【入力用】個人登録!$A$59:$P$127,5,FALSE)),"",VLOOKUP(A125,【入力用】個人登録!$A$59:$P$127,5,FALSE))</f>
        <v/>
      </c>
      <c r="F125" s="714" t="str">
        <f>IF(ISERROR(VLOOKUP(A125,【入力用】個人登録!$A$21:$P$50,6,FALSE)),"",VLOOKUP(A125,【入力用】個人登録!$A$21:$P$50,6,FALSE)) &amp; IF(ISERROR(VLOOKUP(A125,【入力用】個人登録!$A$59:$P$127,6,FALSE)),"",VLOOKUP(A125,【入力用】個人登録!$A$59:$P$127,6,FALSE))</f>
        <v/>
      </c>
      <c r="G125" s="713"/>
      <c r="H125" s="432" t="str">
        <f>IF(ISERROR(VLOOKUP(A125,【入力用】個人登録!$A$21:$P$50,8,FALSE)),"",VLOOKUP(A125,【入力用】個人登録!$A$21:$P$50,8,FALSE)) &amp; IF(ISERROR(VLOOKUP(A125,【入力用】個人登録!$A$59:$P$127,8,FALSE)),"",VLOOKUP(A125,【入力用】個人登録!$A$59:$P$127,8,FALSE))</f>
        <v/>
      </c>
      <c r="I125" s="431" t="str">
        <f>IF(ISERROR(VLOOKUP(A125,【入力用】個人登録!$A$21:$P$50,9,FALSE)),"",VLOOKUP(A125,【入力用】個人登録!$A$21:$P$50,9,FALSE)) &amp; IF(ISERROR(VLOOKUP(A125,【入力用】個人登録!$A$59:$P$127,9,FALSE)),"",VLOOKUP(A125,【入力用】個人登録!$A$59:$P$127,9,FALSE))</f>
        <v/>
      </c>
      <c r="J125" s="715" t="str">
        <f>IF(ISERROR(VLOOKUP(A125,【入力用】個人登録!$A$21:$P$50,10,FALSE)),"",VLOOKUP(A125,【入力用】個人登録!$A$21:$P$50,10,FALSE)) &amp; IF(ISERROR(VLOOKUP(A125,【入力用】個人登録!$A$59:$P$127,10,FALSE)),"",VLOOKUP(A125,【入力用】個人登録!$A$59:$P$127,10,FALSE))</f>
        <v/>
      </c>
      <c r="K125" s="720"/>
      <c r="L125" s="433" t="str">
        <f>TEXT(IF(ISERROR(VLOOKUP(A125,【入力用】個人登録!$A$21:$P$50,12,FALSE)),"",VLOOKUP(A125,【入力用】個人登録!$A$21:$P$50,12,FALSE)) &amp; IF(ISERROR(VLOOKUP(A125,【入力用】個人登録!$A$59:$P$127,12,FALSE)),"",VLOOKUP(A125,【入力用】個人登録!$A$59:$P$127,12,FALSE)),"ge.m.d")</f>
        <v/>
      </c>
      <c r="M125" s="434" t="str">
        <f>IF(ISERROR(VLOOKUP(A125,【入力用】個人登録!$A$21:$P$50,13,FALSE)),"",VLOOKUP(A125,【入力用】個人登録!$A$21:$P$50,13,FALSE)) &amp; IF(ISERROR(VLOOKUP(A125,【入力用】個人登録!$A$59:$P$127,13,FALSE)),"",VLOOKUP(A125,【入力用】個人登録!$A$59:$P$127,13,FALSE))</f>
        <v/>
      </c>
      <c r="N125" s="435" t="str">
        <f>IF(ISERROR(VLOOKUP(A125,【入力用】個人登録!$A$21:$P$50,14,FALSE)),"",VLOOKUP(A125,【入力用】個人登録!$A$21:$P$50,14,FALSE)) &amp; IF(ISERROR(VLOOKUP(A125,【入力用】個人登録!$A$59:$P$127,14,FALSE)),"",VLOOKUP(A125,【入力用】個人登録!$A$59:$P$127,14,FALSE))</f>
        <v/>
      </c>
      <c r="O125" s="436" t="str">
        <f>IF(ISERROR(VLOOKUP(A125,【入力用】個人登録!$A$21:$P$50,15,FALSE)),"",VLOOKUP(A125,【入力用】個人登録!$A$21:$P$50,15,FALSE)) &amp; IF(ISERROR(VLOOKUP(A125,【入力用】個人登録!$A$59:$P$127,15,FALSE)),"",VLOOKUP(A125,【入力用】個人登録!$A$59:$P$127,15,FALSE))</f>
        <v/>
      </c>
      <c r="P125" s="528" t="str">
        <f>IF(ISERROR(VLOOKUP(A125,【入力用】個人登録!$A$21:$P$50,16,FALSE)),"",VLOOKUP(A125,【入力用】個人登録!$A$21:$P$50,16,FALSE)) &amp; IF(ISERROR(VLOOKUP(A125,【入力用】個人登録!$A$59:$P$127,16,FALSE)),"",VLOOKUP(A125,【入力用】個人登録!$A$59:$P$127,16,FALSE))</f>
        <v/>
      </c>
      <c r="R125" s="355">
        <f>IF(ISERROR(VLOOKUP(A125,【入力用】個人登録!$A$59:$R$127,18,FALSE)),"",VLOOKUP(A125,【入力用】個人登録!$A$59:$R$127,18,FALSE))</f>
        <v>0</v>
      </c>
    </row>
    <row r="126" spans="1:18" ht="15" customHeight="1">
      <c r="A126" s="428" t="str">
        <f>【入力用】個人登録!A126</f>
        <v>98</v>
      </c>
      <c r="B126" s="429" t="str">
        <f>IF(ISERROR(VLOOKUP(A126,【入力用】個人登録!$A$21:$P$50,2,FALSE)),"",VLOOKUP(A126,【入力用】個人登録!$A$21:$P$50,2,FALSE)) &amp; IF(ISERROR(VLOOKUP(A126,【入力用】個人登録!$A$59:$P$127,2,FALSE)),"",VLOOKUP(A126,【入力用】個人登録!$A$59:$P$127,2,FALSE))</f>
        <v/>
      </c>
      <c r="C126" s="712" t="str">
        <f>IF(ISERROR(VLOOKUP(A126,【入力用】個人登録!$A$21:$P$50,3,FALSE)),"",VLOOKUP(A126,【入力用】個人登録!$A$21:$P$50,3,FALSE)) &amp; IF(ISERROR(VLOOKUP(A126,【入力用】個人登録!$A$59:$P$127,3,FALSE)),"",VLOOKUP(A126,【入力用】個人登録!$A$59:$P$127,3,FALSE))</f>
        <v/>
      </c>
      <c r="D126" s="713"/>
      <c r="E126" s="430" t="str">
        <f>IF(ISERROR(VLOOKUP(A126,【入力用】個人登録!$A$21:$P$50,5,FALSE)),"",VLOOKUP(A126,【入力用】個人登録!$A$21:$P$50,5,FALSE)) &amp; IF(ISERROR(VLOOKUP(A126,【入力用】個人登録!$A$59:$P$127,5,FALSE)),"",VLOOKUP(A126,【入力用】個人登録!$A$59:$P$127,5,FALSE))</f>
        <v/>
      </c>
      <c r="F126" s="714" t="str">
        <f>IF(ISERROR(VLOOKUP(A126,【入力用】個人登録!$A$21:$P$50,6,FALSE)),"",VLOOKUP(A126,【入力用】個人登録!$A$21:$P$50,6,FALSE)) &amp; IF(ISERROR(VLOOKUP(A126,【入力用】個人登録!$A$59:$P$127,6,FALSE)),"",VLOOKUP(A126,【入力用】個人登録!$A$59:$P$127,6,FALSE))</f>
        <v/>
      </c>
      <c r="G126" s="713"/>
      <c r="H126" s="432" t="str">
        <f>IF(ISERROR(VLOOKUP(A126,【入力用】個人登録!$A$21:$P$50,8,FALSE)),"",VLOOKUP(A126,【入力用】個人登録!$A$21:$P$50,8,FALSE)) &amp; IF(ISERROR(VLOOKUP(A126,【入力用】個人登録!$A$59:$P$127,8,FALSE)),"",VLOOKUP(A126,【入力用】個人登録!$A$59:$P$127,8,FALSE))</f>
        <v/>
      </c>
      <c r="I126" s="431" t="str">
        <f>IF(ISERROR(VLOOKUP(A126,【入力用】個人登録!$A$21:$P$50,9,FALSE)),"",VLOOKUP(A126,【入力用】個人登録!$A$21:$P$50,9,FALSE)) &amp; IF(ISERROR(VLOOKUP(A126,【入力用】個人登録!$A$59:$P$127,9,FALSE)),"",VLOOKUP(A126,【入力用】個人登録!$A$59:$P$127,9,FALSE))</f>
        <v/>
      </c>
      <c r="J126" s="715" t="str">
        <f>IF(ISERROR(VLOOKUP(A126,【入力用】個人登録!$A$21:$P$50,10,FALSE)),"",VLOOKUP(A126,【入力用】個人登録!$A$21:$P$50,10,FALSE)) &amp; IF(ISERROR(VLOOKUP(A126,【入力用】個人登録!$A$59:$P$127,10,FALSE)),"",VLOOKUP(A126,【入力用】個人登録!$A$59:$P$127,10,FALSE))</f>
        <v/>
      </c>
      <c r="K126" s="720"/>
      <c r="L126" s="433" t="str">
        <f>TEXT(IF(ISERROR(VLOOKUP(A126,【入力用】個人登録!$A$21:$P$50,12,FALSE)),"",VLOOKUP(A126,【入力用】個人登録!$A$21:$P$50,12,FALSE)) &amp; IF(ISERROR(VLOOKUP(A126,【入力用】個人登録!$A$59:$P$127,12,FALSE)),"",VLOOKUP(A126,【入力用】個人登録!$A$59:$P$127,12,FALSE)),"ge.m.d")</f>
        <v/>
      </c>
      <c r="M126" s="434" t="str">
        <f>IF(ISERROR(VLOOKUP(A126,【入力用】個人登録!$A$21:$P$50,13,FALSE)),"",VLOOKUP(A126,【入力用】個人登録!$A$21:$P$50,13,FALSE)) &amp; IF(ISERROR(VLOOKUP(A126,【入力用】個人登録!$A$59:$P$127,13,FALSE)),"",VLOOKUP(A126,【入力用】個人登録!$A$59:$P$127,13,FALSE))</f>
        <v/>
      </c>
      <c r="N126" s="435" t="str">
        <f>IF(ISERROR(VLOOKUP(A126,【入力用】個人登録!$A$21:$P$50,14,FALSE)),"",VLOOKUP(A126,【入力用】個人登録!$A$21:$P$50,14,FALSE)) &amp; IF(ISERROR(VLOOKUP(A126,【入力用】個人登録!$A$59:$P$127,14,FALSE)),"",VLOOKUP(A126,【入力用】個人登録!$A$59:$P$127,14,FALSE))</f>
        <v/>
      </c>
      <c r="O126" s="436" t="str">
        <f>IF(ISERROR(VLOOKUP(A126,【入力用】個人登録!$A$21:$P$50,15,FALSE)),"",VLOOKUP(A126,【入力用】個人登録!$A$21:$P$50,15,FALSE)) &amp; IF(ISERROR(VLOOKUP(A126,【入力用】個人登録!$A$59:$P$127,15,FALSE)),"",VLOOKUP(A126,【入力用】個人登録!$A$59:$P$127,15,FALSE))</f>
        <v/>
      </c>
      <c r="P126" s="528" t="str">
        <f>IF(ISERROR(VLOOKUP(A126,【入力用】個人登録!$A$21:$P$50,16,FALSE)),"",VLOOKUP(A126,【入力用】個人登録!$A$21:$P$50,16,FALSE)) &amp; IF(ISERROR(VLOOKUP(A126,【入力用】個人登録!$A$59:$P$127,16,FALSE)),"",VLOOKUP(A126,【入力用】個人登録!$A$59:$P$127,16,FALSE))</f>
        <v/>
      </c>
      <c r="R126" s="355">
        <f>IF(ISERROR(VLOOKUP(A126,【入力用】個人登録!$A$59:$R$127,18,FALSE)),"",VLOOKUP(A126,【入力用】個人登録!$A$59:$R$127,18,FALSE))</f>
        <v>0</v>
      </c>
    </row>
    <row r="127" spans="1:18" ht="15" customHeight="1">
      <c r="A127" s="428" t="str">
        <f>【入力用】個人登録!A127</f>
        <v>99</v>
      </c>
      <c r="B127" s="429" t="str">
        <f>IF(ISERROR(VLOOKUP(A127,【入力用】個人登録!$A$21:$P$50,2,FALSE)),"",VLOOKUP(A127,【入力用】個人登録!$A$21:$P$50,2,FALSE)) &amp; IF(ISERROR(VLOOKUP(A127,【入力用】個人登録!$A$59:$P$127,2,FALSE)),"",VLOOKUP(A127,【入力用】個人登録!$A$59:$P$127,2,FALSE))</f>
        <v/>
      </c>
      <c r="C127" s="712" t="str">
        <f>IF(ISERROR(VLOOKUP(A127,【入力用】個人登録!$A$21:$P$50,3,FALSE)),"",VLOOKUP(A127,【入力用】個人登録!$A$21:$P$50,3,FALSE)) &amp; IF(ISERROR(VLOOKUP(A127,【入力用】個人登録!$A$59:$P$127,3,FALSE)),"",VLOOKUP(A127,【入力用】個人登録!$A$59:$P$127,3,FALSE))</f>
        <v/>
      </c>
      <c r="D127" s="713"/>
      <c r="E127" s="430" t="str">
        <f>IF(ISERROR(VLOOKUP(A127,【入力用】個人登録!$A$21:$P$50,5,FALSE)),"",VLOOKUP(A127,【入力用】個人登録!$A$21:$P$50,5,FALSE)) &amp; IF(ISERROR(VLOOKUP(A127,【入力用】個人登録!$A$59:$P$127,5,FALSE)),"",VLOOKUP(A127,【入力用】個人登録!$A$59:$P$127,5,FALSE))</f>
        <v/>
      </c>
      <c r="F127" s="714" t="str">
        <f>IF(ISERROR(VLOOKUP(A127,【入力用】個人登録!$A$21:$P$50,6,FALSE)),"",VLOOKUP(A127,【入力用】個人登録!$A$21:$P$50,6,FALSE)) &amp; IF(ISERROR(VLOOKUP(A127,【入力用】個人登録!$A$59:$P$127,6,FALSE)),"",VLOOKUP(A127,【入力用】個人登録!$A$59:$P$127,6,FALSE))</f>
        <v/>
      </c>
      <c r="G127" s="713"/>
      <c r="H127" s="432" t="str">
        <f>IF(ISERROR(VLOOKUP(A127,【入力用】個人登録!$A$21:$P$50,8,FALSE)),"",VLOOKUP(A127,【入力用】個人登録!$A$21:$P$50,8,FALSE)) &amp; IF(ISERROR(VLOOKUP(A127,【入力用】個人登録!$A$59:$P$127,8,FALSE)),"",VLOOKUP(A127,【入力用】個人登録!$A$59:$P$127,8,FALSE))</f>
        <v/>
      </c>
      <c r="I127" s="431" t="str">
        <f>IF(ISERROR(VLOOKUP(A127,【入力用】個人登録!$A$21:$P$50,9,FALSE)),"",VLOOKUP(A127,【入力用】個人登録!$A$21:$P$50,9,FALSE)) &amp; IF(ISERROR(VLOOKUP(A127,【入力用】個人登録!$A$59:$P$127,9,FALSE)),"",VLOOKUP(A127,【入力用】個人登録!$A$59:$P$127,9,FALSE))</f>
        <v/>
      </c>
      <c r="J127" s="715" t="str">
        <f>IF(ISERROR(VLOOKUP(A127,【入力用】個人登録!$A$21:$P$50,10,FALSE)),"",VLOOKUP(A127,【入力用】個人登録!$A$21:$P$50,10,FALSE)) &amp; IF(ISERROR(VLOOKUP(A127,【入力用】個人登録!$A$59:$P$127,10,FALSE)),"",VLOOKUP(A127,【入力用】個人登録!$A$59:$P$127,10,FALSE))</f>
        <v/>
      </c>
      <c r="K127" s="720"/>
      <c r="L127" s="433" t="str">
        <f>TEXT(IF(ISERROR(VLOOKUP(A127,【入力用】個人登録!$A$21:$P$50,12,FALSE)),"",VLOOKUP(A127,【入力用】個人登録!$A$21:$P$50,12,FALSE)) &amp; IF(ISERROR(VLOOKUP(A127,【入力用】個人登録!$A$59:$P$127,12,FALSE)),"",VLOOKUP(A127,【入力用】個人登録!$A$59:$P$127,12,FALSE)),"ge.m.d")</f>
        <v/>
      </c>
      <c r="M127" s="434" t="str">
        <f>IF(ISERROR(VLOOKUP(A127,【入力用】個人登録!$A$21:$P$50,13,FALSE)),"",VLOOKUP(A127,【入力用】個人登録!$A$21:$P$50,13,FALSE)) &amp; IF(ISERROR(VLOOKUP(A127,【入力用】個人登録!$A$59:$P$127,13,FALSE)),"",VLOOKUP(A127,【入力用】個人登録!$A$59:$P$127,13,FALSE))</f>
        <v/>
      </c>
      <c r="N127" s="435" t="str">
        <f>IF(ISERROR(VLOOKUP(A127,【入力用】個人登録!$A$21:$P$50,14,FALSE)),"",VLOOKUP(A127,【入力用】個人登録!$A$21:$P$50,14,FALSE)) &amp; IF(ISERROR(VLOOKUP(A127,【入力用】個人登録!$A$59:$P$127,14,FALSE)),"",VLOOKUP(A127,【入力用】個人登録!$A$59:$P$127,14,FALSE))</f>
        <v/>
      </c>
      <c r="O127" s="436" t="str">
        <f>IF(ISERROR(VLOOKUP(A127,【入力用】個人登録!$A$21:$P$50,15,FALSE)),"",VLOOKUP(A127,【入力用】個人登録!$A$21:$P$50,15,FALSE)) &amp; IF(ISERROR(VLOOKUP(A127,【入力用】個人登録!$A$59:$P$127,15,FALSE)),"",VLOOKUP(A127,【入力用】個人登録!$A$59:$P$127,15,FALSE))</f>
        <v/>
      </c>
      <c r="P127" s="528" t="str">
        <f>IF(ISERROR(VLOOKUP(A127,【入力用】個人登録!$A$21:$P$50,16,FALSE)),"",VLOOKUP(A127,【入力用】個人登録!$A$21:$P$50,16,FALSE)) &amp; IF(ISERROR(VLOOKUP(A127,【入力用】個人登録!$A$59:$P$127,16,FALSE)),"",VLOOKUP(A127,【入力用】個人登録!$A$59:$P$127,16,FALSE))</f>
        <v/>
      </c>
      <c r="R127" s="355">
        <f>IF(ISERROR(VLOOKUP(A127,【入力用】個人登録!$A$59:$R$127,18,FALSE)),"",VLOOKUP(A127,【入力用】個人登録!$A$59:$R$127,18,FALSE))</f>
        <v>0</v>
      </c>
    </row>
    <row r="128" spans="1:18" ht="13.15" customHeight="1">
      <c r="A128" s="346"/>
      <c r="B128" s="346"/>
      <c r="C128" s="346"/>
      <c r="D128" s="404"/>
      <c r="E128" s="404"/>
      <c r="F128" s="404"/>
      <c r="G128" s="404"/>
      <c r="H128" s="404"/>
      <c r="I128" s="404"/>
      <c r="J128" s="404"/>
      <c r="K128" s="404"/>
      <c r="L128" s="404"/>
      <c r="M128" s="404"/>
      <c r="N128" s="404"/>
      <c r="O128" s="404"/>
    </row>
    <row r="129" spans="1:15" ht="13.15"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xXV6l4mFf28ee3d9NJ6Rv2qYFE39jeb7gGBNqtUhQ8EcwxasY72ZmoF1N8L0020Xi4SdgZSs6+viVOrQxSe8VA==" saltValue="1U4TEEl1/7ieD3Io1z89aA==" spinCount="100000" sheet="1" selectLockedCells="1"/>
  <mergeCells count="381">
    <mergeCell ref="C126:D126"/>
    <mergeCell ref="F126:G126"/>
    <mergeCell ref="J126:K126"/>
    <mergeCell ref="C127:D127"/>
    <mergeCell ref="F127:G127"/>
    <mergeCell ref="J127:K127"/>
    <mergeCell ref="C124:D124"/>
    <mergeCell ref="F124:G124"/>
    <mergeCell ref="J124:K124"/>
    <mergeCell ref="C125:D125"/>
    <mergeCell ref="F125:G125"/>
    <mergeCell ref="J125:K125"/>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02:D102"/>
    <mergeCell ref="F102:G102"/>
    <mergeCell ref="J102:K102"/>
    <mergeCell ref="C103:D103"/>
    <mergeCell ref="F103:G103"/>
    <mergeCell ref="J103:K103"/>
    <mergeCell ref="C100:D100"/>
    <mergeCell ref="F100:G100"/>
    <mergeCell ref="J100:K100"/>
    <mergeCell ref="C101:D101"/>
    <mergeCell ref="F101:G101"/>
    <mergeCell ref="J101:K101"/>
    <mergeCell ref="C98:D98"/>
    <mergeCell ref="F98:G98"/>
    <mergeCell ref="J98:K98"/>
    <mergeCell ref="C99:D99"/>
    <mergeCell ref="F99:G99"/>
    <mergeCell ref="J99:K99"/>
    <mergeCell ref="C96:D96"/>
    <mergeCell ref="F96:G96"/>
    <mergeCell ref="J96:K96"/>
    <mergeCell ref="C97:D97"/>
    <mergeCell ref="F97:G97"/>
    <mergeCell ref="J97:K97"/>
    <mergeCell ref="C94:D94"/>
    <mergeCell ref="F94:G94"/>
    <mergeCell ref="J94:K94"/>
    <mergeCell ref="C95:D95"/>
    <mergeCell ref="F95:G95"/>
    <mergeCell ref="J95:K95"/>
    <mergeCell ref="C92:D92"/>
    <mergeCell ref="F92:G92"/>
    <mergeCell ref="J92:K92"/>
    <mergeCell ref="C93:D93"/>
    <mergeCell ref="F93:G93"/>
    <mergeCell ref="J93:K93"/>
    <mergeCell ref="C90:D90"/>
    <mergeCell ref="F90:G90"/>
    <mergeCell ref="J90:K90"/>
    <mergeCell ref="C91:D91"/>
    <mergeCell ref="F91:G91"/>
    <mergeCell ref="J91:K91"/>
    <mergeCell ref="C88:D88"/>
    <mergeCell ref="F88:G88"/>
    <mergeCell ref="J88:K88"/>
    <mergeCell ref="C89:D89"/>
    <mergeCell ref="F89:G89"/>
    <mergeCell ref="J89:K89"/>
    <mergeCell ref="C86:D86"/>
    <mergeCell ref="F86:G86"/>
    <mergeCell ref="J86:K86"/>
    <mergeCell ref="C87:D87"/>
    <mergeCell ref="F87:G87"/>
    <mergeCell ref="J87:K87"/>
    <mergeCell ref="C84:D84"/>
    <mergeCell ref="F84:G84"/>
    <mergeCell ref="J84:K84"/>
    <mergeCell ref="C85:D85"/>
    <mergeCell ref="F85:G85"/>
    <mergeCell ref="J85:K85"/>
    <mergeCell ref="C82:D82"/>
    <mergeCell ref="F82:G82"/>
    <mergeCell ref="J82:K82"/>
    <mergeCell ref="C83:D83"/>
    <mergeCell ref="F83:G83"/>
    <mergeCell ref="J83:K83"/>
    <mergeCell ref="C80:D80"/>
    <mergeCell ref="F80:G80"/>
    <mergeCell ref="J80:K80"/>
    <mergeCell ref="C81:D81"/>
    <mergeCell ref="F81:G81"/>
    <mergeCell ref="J81:K81"/>
    <mergeCell ref="C78:D78"/>
    <mergeCell ref="F78:G78"/>
    <mergeCell ref="J78:K78"/>
    <mergeCell ref="C79:D79"/>
    <mergeCell ref="F79:G79"/>
    <mergeCell ref="J79:K79"/>
    <mergeCell ref="C76:D76"/>
    <mergeCell ref="F76:G76"/>
    <mergeCell ref="J76:K76"/>
    <mergeCell ref="C77:D77"/>
    <mergeCell ref="F77:G77"/>
    <mergeCell ref="J77:K77"/>
    <mergeCell ref="C74:D74"/>
    <mergeCell ref="F74:G74"/>
    <mergeCell ref="J74:K74"/>
    <mergeCell ref="C75:D75"/>
    <mergeCell ref="F75:G75"/>
    <mergeCell ref="J75:K75"/>
    <mergeCell ref="C72:D72"/>
    <mergeCell ref="F72:G72"/>
    <mergeCell ref="J72:K72"/>
    <mergeCell ref="C73:D73"/>
    <mergeCell ref="F73:G73"/>
    <mergeCell ref="J73:K73"/>
    <mergeCell ref="C70:D70"/>
    <mergeCell ref="F70:G70"/>
    <mergeCell ref="J70:K70"/>
    <mergeCell ref="C71:D71"/>
    <mergeCell ref="F71:G71"/>
    <mergeCell ref="J71:K71"/>
    <mergeCell ref="C68:D68"/>
    <mergeCell ref="F68:G68"/>
    <mergeCell ref="J68:K68"/>
    <mergeCell ref="C69:D69"/>
    <mergeCell ref="F69:G69"/>
    <mergeCell ref="J69:K69"/>
    <mergeCell ref="C66:D66"/>
    <mergeCell ref="F66:G66"/>
    <mergeCell ref="J66:K66"/>
    <mergeCell ref="C67:D67"/>
    <mergeCell ref="F67:G67"/>
    <mergeCell ref="J67:K67"/>
    <mergeCell ref="C64:D64"/>
    <mergeCell ref="F64:G64"/>
    <mergeCell ref="J64:K64"/>
    <mergeCell ref="C65:D65"/>
    <mergeCell ref="F65:G65"/>
    <mergeCell ref="J65:K65"/>
    <mergeCell ref="C62:D62"/>
    <mergeCell ref="F62:G62"/>
    <mergeCell ref="J62:K62"/>
    <mergeCell ref="C63:D63"/>
    <mergeCell ref="F63:G63"/>
    <mergeCell ref="J63:K63"/>
    <mergeCell ref="C60:D60"/>
    <mergeCell ref="F60:G60"/>
    <mergeCell ref="J60:K60"/>
    <mergeCell ref="C61:D61"/>
    <mergeCell ref="F61:G61"/>
    <mergeCell ref="J61:K61"/>
    <mergeCell ref="I57:K58"/>
    <mergeCell ref="L57:L58"/>
    <mergeCell ref="M57:M58"/>
    <mergeCell ref="P57:P58"/>
    <mergeCell ref="C59:D59"/>
    <mergeCell ref="F59:G59"/>
    <mergeCell ref="J59:K59"/>
    <mergeCell ref="A57:A58"/>
    <mergeCell ref="B57:B58"/>
    <mergeCell ref="C57:D58"/>
    <mergeCell ref="E57:E58"/>
    <mergeCell ref="F57:G58"/>
    <mergeCell ref="H57:H58"/>
    <mergeCell ref="C50:D50"/>
    <mergeCell ref="F50:G50"/>
    <mergeCell ref="J50:K50"/>
    <mergeCell ref="A51:P51"/>
    <mergeCell ref="D55:O55"/>
    <mergeCell ref="A56:C56"/>
    <mergeCell ref="D56:E56"/>
    <mergeCell ref="F56:H56"/>
    <mergeCell ref="I56:J56"/>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J26:K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A12:C12"/>
    <mergeCell ref="G12:K12"/>
    <mergeCell ref="M12:N12"/>
    <mergeCell ref="O12:P12"/>
    <mergeCell ref="O7:P8"/>
    <mergeCell ref="A9:C9"/>
    <mergeCell ref="G9:K9"/>
    <mergeCell ref="M9:N9"/>
    <mergeCell ref="O9:P9"/>
    <mergeCell ref="A10:C10"/>
    <mergeCell ref="G10:K10"/>
    <mergeCell ref="M10:N10"/>
    <mergeCell ref="O10:P10"/>
    <mergeCell ref="A6:P6"/>
    <mergeCell ref="A7:C8"/>
    <mergeCell ref="D7:D8"/>
    <mergeCell ref="E7:E8"/>
    <mergeCell ref="F7:F8"/>
    <mergeCell ref="G7:K8"/>
    <mergeCell ref="L7:L8"/>
    <mergeCell ref="M7:N8"/>
    <mergeCell ref="A11:C11"/>
    <mergeCell ref="G11:K11"/>
    <mergeCell ref="M11:N11"/>
    <mergeCell ref="O11:P11"/>
    <mergeCell ref="A1:P1"/>
    <mergeCell ref="A2:P2"/>
    <mergeCell ref="A3:C3"/>
    <mergeCell ref="D3:E3"/>
    <mergeCell ref="G3:J3"/>
    <mergeCell ref="A4:A5"/>
    <mergeCell ref="B4:C5"/>
    <mergeCell ref="D4:D5"/>
    <mergeCell ref="E4:F4"/>
    <mergeCell ref="G4:G5"/>
    <mergeCell ref="H4:P5"/>
    <mergeCell ref="E5:F5"/>
  </mergeCells>
  <phoneticPr fontId="5" type="Hiragana"/>
  <conditionalFormatting sqref="A59:B127">
    <cfRule type="expression" dxfId="45" priority="2">
      <formula>$R59=1</formula>
    </cfRule>
  </conditionalFormatting>
  <conditionalFormatting sqref="A21:P50">
    <cfRule type="expression" dxfId="44" priority="211">
      <formula>$R21=1</formula>
    </cfRule>
  </conditionalFormatting>
  <conditionalFormatting sqref="C59:P59 C60:O127">
    <cfRule type="expression" dxfId="43" priority="7">
      <formula>$R59=1</formula>
    </cfRule>
  </conditionalFormatting>
  <conditionalFormatting sqref="P60:P127">
    <cfRule type="expression" dxfId="42"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topLeftCell="B1" zoomScale="75" zoomScaleNormal="75" zoomScaleSheetLayoutView="75" workbookViewId="0">
      <selection activeCell="AH31" sqref="AH31"/>
    </sheetView>
  </sheetViews>
  <sheetFormatPr defaultColWidth="13" defaultRowHeight="13.5"/>
  <cols>
    <col min="1" max="1" width="3.625" style="86" customWidth="1"/>
    <col min="2" max="2" width="5.625" style="47" customWidth="1"/>
    <col min="3" max="3" width="2.375" style="47" customWidth="1"/>
    <col min="4" max="4" width="3.375" style="47" customWidth="1"/>
    <col min="5" max="5" width="4.75" style="47" customWidth="1"/>
    <col min="6" max="6" width="9.625" style="47" customWidth="1"/>
    <col min="7" max="7" width="7.125" style="47" customWidth="1"/>
    <col min="8" max="26" width="2.75" style="47" customWidth="1"/>
    <col min="27" max="27" width="3.625" style="47" customWidth="1"/>
    <col min="28" max="29" width="2.75" style="47" customWidth="1"/>
    <col min="30" max="30" width="7.625" style="47" customWidth="1"/>
    <col min="31" max="31" width="6.75" style="47" customWidth="1"/>
    <col min="32" max="32" width="5.75" style="47" customWidth="1"/>
    <col min="33" max="33" width="16.75" style="47" customWidth="1"/>
    <col min="34" max="34" width="23.75" style="47" customWidth="1"/>
    <col min="35" max="35" width="11.125" style="47" customWidth="1"/>
    <col min="36" max="36" width="5.625" style="86" customWidth="1"/>
    <col min="37" max="16384" width="13" style="47"/>
  </cols>
  <sheetData>
    <row r="1" spans="1:50" ht="30" customHeight="1">
      <c r="A1" s="85"/>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85"/>
    </row>
    <row r="2" spans="1:50" ht="18" customHeight="1" thickBot="1">
      <c r="C2" s="2"/>
      <c r="D2" s="2"/>
      <c r="E2" s="870" t="s">
        <v>60</v>
      </c>
      <c r="F2" s="871"/>
      <c r="G2" s="871"/>
      <c r="H2" s="3"/>
      <c r="I2" s="3"/>
      <c r="J2" s="3"/>
      <c r="K2" s="3"/>
      <c r="L2" s="749">
        <v>2026</v>
      </c>
      <c r="M2" s="749"/>
      <c r="N2" s="3" t="s">
        <v>49</v>
      </c>
      <c r="O2" s="3"/>
      <c r="P2" s="3"/>
      <c r="Q2" s="3"/>
      <c r="R2" s="3" t="s">
        <v>50</v>
      </c>
      <c r="S2" s="3"/>
      <c r="T2" s="3"/>
      <c r="U2" s="87" t="s">
        <v>55</v>
      </c>
      <c r="V2" s="773" t="s">
        <v>268</v>
      </c>
      <c r="W2" s="773"/>
      <c r="X2" s="298">
        <f>【入力用】チーム登録!E36</f>
        <v>0</v>
      </c>
      <c r="Y2" s="89"/>
      <c r="Z2" s="3"/>
      <c r="AA2" s="3"/>
      <c r="AB2" s="90"/>
      <c r="AC2" s="3"/>
      <c r="AD2" s="3"/>
      <c r="AE2" s="3"/>
      <c r="AF2" s="3" t="s">
        <v>51</v>
      </c>
      <c r="AG2" s="2"/>
      <c r="AH2" s="2"/>
      <c r="AI2" s="2"/>
    </row>
    <row r="3" spans="1:50" ht="18.75" customHeight="1">
      <c r="C3" s="91"/>
      <c r="D3" s="92"/>
      <c r="E3" s="92"/>
      <c r="F3" s="93"/>
      <c r="G3" s="94"/>
      <c r="H3" s="853" t="s">
        <v>12</v>
      </c>
      <c r="I3" s="95"/>
      <c r="J3" s="95"/>
      <c r="K3" s="96"/>
      <c r="L3" s="95"/>
      <c r="M3" s="96"/>
      <c r="N3" s="97" t="str">
        <f>【入力用】チーム登録!D37</f>
        <v>○</v>
      </c>
      <c r="O3" s="97" t="str">
        <f>【入力用】チーム登録!D38</f>
        <v>○</v>
      </c>
      <c r="P3" s="96"/>
      <c r="Q3" s="96"/>
      <c r="R3" s="96"/>
      <c r="S3" s="96"/>
      <c r="T3" s="96"/>
      <c r="U3" s="96"/>
      <c r="V3" s="96"/>
      <c r="W3" s="96"/>
      <c r="X3" s="96"/>
      <c r="Y3" s="96"/>
      <c r="Z3" s="96"/>
      <c r="AA3" s="96"/>
      <c r="AB3" s="96"/>
      <c r="AC3" s="98"/>
      <c r="AD3" s="186"/>
      <c r="AE3" s="187"/>
      <c r="AF3" s="187"/>
      <c r="AG3" s="187"/>
      <c r="AH3" s="187"/>
      <c r="AI3" s="188"/>
      <c r="AJ3" s="99"/>
    </row>
    <row r="4" spans="1:50" ht="28.5" customHeight="1">
      <c r="C4" s="737" t="s">
        <v>8</v>
      </c>
      <c r="D4" s="738"/>
      <c r="E4" s="739"/>
      <c r="F4" s="100"/>
      <c r="G4" s="179"/>
      <c r="H4" s="854"/>
      <c r="I4" s="750" t="s">
        <v>13</v>
      </c>
      <c r="J4" s="750" t="s">
        <v>19</v>
      </c>
      <c r="K4" s="750" t="s">
        <v>20</v>
      </c>
      <c r="L4" s="750" t="s">
        <v>21</v>
      </c>
      <c r="M4" s="750" t="s">
        <v>22</v>
      </c>
      <c r="N4" s="750" t="s">
        <v>23</v>
      </c>
      <c r="O4" s="750" t="s">
        <v>24</v>
      </c>
      <c r="P4" s="750" t="s">
        <v>25</v>
      </c>
      <c r="Q4" s="750" t="s">
        <v>26</v>
      </c>
      <c r="R4" s="750" t="s">
        <v>54</v>
      </c>
      <c r="S4" s="750" t="s">
        <v>27</v>
      </c>
      <c r="T4" s="750" t="s">
        <v>28</v>
      </c>
      <c r="U4" s="750" t="s">
        <v>29</v>
      </c>
      <c r="V4" s="750">
        <v>1</v>
      </c>
      <c r="W4" s="750" t="s">
        <v>31</v>
      </c>
      <c r="X4" s="750" t="s">
        <v>32</v>
      </c>
      <c r="Y4" s="750" t="s">
        <v>33</v>
      </c>
      <c r="Z4" s="750" t="s">
        <v>34</v>
      </c>
      <c r="AA4" s="750" t="s">
        <v>35</v>
      </c>
      <c r="AB4" s="750" t="s">
        <v>36</v>
      </c>
      <c r="AC4" s="850" t="s">
        <v>37</v>
      </c>
      <c r="AD4" s="189">
        <v>1</v>
      </c>
      <c r="AE4" s="879" t="s">
        <v>568</v>
      </c>
      <c r="AF4" s="879"/>
      <c r="AG4" s="879"/>
      <c r="AH4" s="879"/>
      <c r="AI4" s="880"/>
      <c r="AJ4" s="99"/>
    </row>
    <row r="5" spans="1:50" ht="30" customHeight="1">
      <c r="C5" s="740"/>
      <c r="D5" s="738"/>
      <c r="E5" s="739"/>
      <c r="F5" s="746">
        <f>【入力用】チーム登録!D18</f>
        <v>0</v>
      </c>
      <c r="G5" s="747"/>
      <c r="H5" s="854"/>
      <c r="I5" s="751"/>
      <c r="J5" s="751"/>
      <c r="K5" s="751"/>
      <c r="L5" s="751"/>
      <c r="M5" s="751"/>
      <c r="N5" s="751"/>
      <c r="O5" s="751"/>
      <c r="P5" s="751"/>
      <c r="Q5" s="751"/>
      <c r="R5" s="751"/>
      <c r="S5" s="751"/>
      <c r="T5" s="751"/>
      <c r="U5" s="751"/>
      <c r="V5" s="751"/>
      <c r="W5" s="751"/>
      <c r="X5" s="751"/>
      <c r="Y5" s="751"/>
      <c r="Z5" s="751"/>
      <c r="AA5" s="751"/>
      <c r="AB5" s="751"/>
      <c r="AC5" s="851"/>
      <c r="AD5" s="190">
        <v>2</v>
      </c>
      <c r="AE5" s="881" t="s">
        <v>567</v>
      </c>
      <c r="AF5" s="881"/>
      <c r="AG5" s="881"/>
      <c r="AH5" s="881"/>
      <c r="AI5" s="882"/>
      <c r="AJ5" s="99"/>
    </row>
    <row r="6" spans="1:50" ht="9" customHeight="1">
      <c r="C6" s="860" t="s">
        <v>9</v>
      </c>
      <c r="D6" s="738"/>
      <c r="E6" s="739"/>
      <c r="F6" s="100"/>
      <c r="G6" s="103"/>
      <c r="H6" s="854"/>
      <c r="I6" s="751"/>
      <c r="J6" s="751"/>
      <c r="K6" s="751"/>
      <c r="L6" s="751"/>
      <c r="M6" s="751"/>
      <c r="N6" s="751"/>
      <c r="O6" s="751"/>
      <c r="P6" s="751"/>
      <c r="Q6" s="751"/>
      <c r="R6" s="751"/>
      <c r="S6" s="751"/>
      <c r="T6" s="751"/>
      <c r="U6" s="751"/>
      <c r="V6" s="751"/>
      <c r="W6" s="751"/>
      <c r="X6" s="751"/>
      <c r="Y6" s="751"/>
      <c r="Z6" s="751"/>
      <c r="AA6" s="751"/>
      <c r="AB6" s="751"/>
      <c r="AC6" s="851"/>
      <c r="AD6" s="191"/>
      <c r="AE6" s="192"/>
      <c r="AF6" s="192"/>
      <c r="AG6" s="192"/>
      <c r="AH6" s="192"/>
      <c r="AI6" s="193"/>
      <c r="AJ6" s="99"/>
    </row>
    <row r="7" spans="1:50" ht="27.75" customHeight="1" thickBot="1">
      <c r="C7" s="734"/>
      <c r="D7" s="735"/>
      <c r="E7" s="736"/>
      <c r="F7" s="100"/>
      <c r="G7" s="105" t="str">
        <f>【入力用】チーム登録!E18</f>
        <v>県</v>
      </c>
      <c r="H7" s="855"/>
      <c r="I7" s="752"/>
      <c r="J7" s="752"/>
      <c r="K7" s="752"/>
      <c r="L7" s="752"/>
      <c r="M7" s="752"/>
      <c r="N7" s="752"/>
      <c r="O7" s="752"/>
      <c r="P7" s="752"/>
      <c r="Q7" s="752"/>
      <c r="R7" s="752"/>
      <c r="S7" s="752"/>
      <c r="T7" s="752"/>
      <c r="U7" s="752"/>
      <c r="V7" s="752"/>
      <c r="W7" s="752"/>
      <c r="X7" s="752"/>
      <c r="Y7" s="752"/>
      <c r="Z7" s="752"/>
      <c r="AA7" s="752"/>
      <c r="AB7" s="752"/>
      <c r="AC7" s="852"/>
      <c r="AD7" s="190">
        <v>3</v>
      </c>
      <c r="AE7" s="194" t="s">
        <v>47</v>
      </c>
      <c r="AF7" s="192"/>
      <c r="AG7" s="192"/>
      <c r="AH7" s="192"/>
      <c r="AI7" s="193"/>
      <c r="AJ7" s="99"/>
      <c r="AK7" s="56"/>
    </row>
    <row r="8" spans="1:50" ht="13.5" customHeight="1">
      <c r="C8" s="731" t="s">
        <v>7</v>
      </c>
      <c r="D8" s="732"/>
      <c r="E8" s="733"/>
      <c r="F8" s="841">
        <f>【入力用】チーム登録!D14</f>
        <v>0</v>
      </c>
      <c r="G8" s="842"/>
      <c r="H8" s="842"/>
      <c r="I8" s="842"/>
      <c r="J8" s="842"/>
      <c r="K8" s="842"/>
      <c r="L8" s="842"/>
      <c r="M8" s="842"/>
      <c r="N8" s="842"/>
      <c r="O8" s="842"/>
      <c r="P8" s="842"/>
      <c r="Q8" s="842"/>
      <c r="R8" s="842"/>
      <c r="S8" s="842"/>
      <c r="T8" s="891" t="s">
        <v>42</v>
      </c>
      <c r="U8" s="891"/>
      <c r="V8" s="891"/>
      <c r="W8" s="891"/>
      <c r="X8" s="891"/>
      <c r="Y8" s="891"/>
      <c r="Z8" s="848" t="s">
        <v>57</v>
      </c>
      <c r="AA8" s="889">
        <f>4-COUNTBLANK(E20:E23)+8-COUNTBLANK(C24:C31)+16-(COUNTBLANK(AA12:AA31)-4)+12-COUNTBLANK(C53:C64)+16-(COUNTBLANK(AA45:AA64)-4)+12-COUNTBLANK(C86:C97)+16-(COUNTBLANK(AA78:AA97)-4)+12-COUNTBLANK(C119:C130)+16-(COUNTBLANK(AA111:AA130)-4)</f>
        <v>1</v>
      </c>
      <c r="AB8" s="848" t="s">
        <v>58</v>
      </c>
      <c r="AC8" s="848" t="s">
        <v>59</v>
      </c>
      <c r="AD8" s="887">
        <v>4</v>
      </c>
      <c r="AE8" s="883" t="s">
        <v>48</v>
      </c>
      <c r="AF8" s="883"/>
      <c r="AG8" s="883"/>
      <c r="AH8" s="883"/>
      <c r="AI8" s="884"/>
      <c r="AJ8" s="772"/>
    </row>
    <row r="9" spans="1:50" ht="13.5" customHeight="1" thickBot="1">
      <c r="C9" s="734"/>
      <c r="D9" s="735"/>
      <c r="E9" s="736"/>
      <c r="F9" s="843"/>
      <c r="G9" s="844"/>
      <c r="H9" s="844"/>
      <c r="I9" s="844"/>
      <c r="J9" s="844"/>
      <c r="K9" s="844"/>
      <c r="L9" s="844"/>
      <c r="M9" s="844"/>
      <c r="N9" s="844"/>
      <c r="O9" s="844"/>
      <c r="P9" s="844"/>
      <c r="Q9" s="844"/>
      <c r="R9" s="844"/>
      <c r="S9" s="844"/>
      <c r="T9" s="892" t="s">
        <v>43</v>
      </c>
      <c r="U9" s="892"/>
      <c r="V9" s="892"/>
      <c r="W9" s="892"/>
      <c r="X9" s="892"/>
      <c r="Y9" s="892"/>
      <c r="Z9" s="849"/>
      <c r="AA9" s="890"/>
      <c r="AB9" s="849"/>
      <c r="AC9" s="849"/>
      <c r="AD9" s="888"/>
      <c r="AE9" s="885"/>
      <c r="AF9" s="885"/>
      <c r="AG9" s="885"/>
      <c r="AH9" s="885"/>
      <c r="AI9" s="886"/>
      <c r="AJ9" s="772"/>
    </row>
    <row r="10" spans="1:50" ht="13.5" customHeight="1">
      <c r="C10" s="731" t="s">
        <v>14</v>
      </c>
      <c r="D10" s="732"/>
      <c r="E10" s="733"/>
      <c r="F10" s="108" t="s">
        <v>65</v>
      </c>
      <c r="G10" s="872">
        <f>【入力用】チーム登録!D21</f>
        <v>0</v>
      </c>
      <c r="H10" s="873"/>
      <c r="I10" s="873"/>
      <c r="J10" s="873"/>
      <c r="K10" s="873"/>
      <c r="L10" s="873"/>
      <c r="M10" s="873"/>
      <c r="N10" s="873"/>
      <c r="O10" s="873"/>
      <c r="P10" s="873"/>
      <c r="Q10" s="873"/>
      <c r="R10" s="873"/>
      <c r="S10" s="873"/>
      <c r="T10" s="873"/>
      <c r="U10" s="873"/>
      <c r="V10" s="873"/>
      <c r="W10" s="873"/>
      <c r="X10" s="873"/>
      <c r="Y10" s="873"/>
      <c r="Z10" s="874"/>
      <c r="AA10" s="868" t="s">
        <v>17</v>
      </c>
      <c r="AB10" s="837" t="s">
        <v>10</v>
      </c>
      <c r="AC10" s="837"/>
      <c r="AD10" s="838"/>
      <c r="AE10" s="838" t="s">
        <v>11</v>
      </c>
      <c r="AF10" s="838"/>
      <c r="AG10" s="109" t="s">
        <v>38</v>
      </c>
      <c r="AH10" s="838" t="s">
        <v>40</v>
      </c>
      <c r="AI10" s="899" t="s">
        <v>41</v>
      </c>
      <c r="AJ10" s="902"/>
      <c r="AU10" s="811"/>
      <c r="AV10" s="811"/>
      <c r="AW10" s="811"/>
      <c r="AX10" s="812"/>
    </row>
    <row r="11" spans="1:50" ht="13.5" customHeight="1" thickBot="1">
      <c r="C11" s="813" t="s">
        <v>6</v>
      </c>
      <c r="D11" s="735"/>
      <c r="E11" s="736"/>
      <c r="F11" s="110">
        <f>【入力用】チーム登録!D20</f>
        <v>0</v>
      </c>
      <c r="G11" s="875"/>
      <c r="H11" s="876"/>
      <c r="I11" s="876"/>
      <c r="J11" s="876"/>
      <c r="K11" s="876"/>
      <c r="L11" s="876"/>
      <c r="M11" s="876"/>
      <c r="N11" s="876"/>
      <c r="O11" s="876"/>
      <c r="P11" s="876"/>
      <c r="Q11" s="876"/>
      <c r="R11" s="876"/>
      <c r="S11" s="876"/>
      <c r="T11" s="876"/>
      <c r="U11" s="876"/>
      <c r="V11" s="876"/>
      <c r="W11" s="876"/>
      <c r="X11" s="876"/>
      <c r="Y11" s="876"/>
      <c r="Z11" s="877"/>
      <c r="AA11" s="869"/>
      <c r="AB11" s="742"/>
      <c r="AC11" s="742"/>
      <c r="AD11" s="742"/>
      <c r="AE11" s="742"/>
      <c r="AF11" s="742"/>
      <c r="AG11" s="180" t="s">
        <v>39</v>
      </c>
      <c r="AH11" s="742"/>
      <c r="AI11" s="774"/>
      <c r="AJ11" s="772"/>
      <c r="AU11" s="811"/>
      <c r="AV11" s="811"/>
      <c r="AW11" s="811"/>
      <c r="AX11" s="812"/>
    </row>
    <row r="12" spans="1:50" ht="13.5" customHeight="1">
      <c r="B12" s="111">
        <f>COUNTBLANK(E20:E23)</f>
        <v>4</v>
      </c>
      <c r="C12" s="731" t="s">
        <v>16</v>
      </c>
      <c r="D12" s="732"/>
      <c r="E12" s="733"/>
      <c r="F12" s="112" t="s">
        <v>15</v>
      </c>
      <c r="G12" s="913">
        <f>【入力用】チーム登録!D32</f>
        <v>0</v>
      </c>
      <c r="H12" s="914"/>
      <c r="I12" s="914"/>
      <c r="J12" s="914"/>
      <c r="K12" s="914"/>
      <c r="L12" s="914"/>
      <c r="M12" s="914"/>
      <c r="N12" s="914"/>
      <c r="O12" s="914"/>
      <c r="P12" s="914"/>
      <c r="Q12" s="914"/>
      <c r="R12" s="914"/>
      <c r="S12" s="914"/>
      <c r="T12" s="914"/>
      <c r="U12" s="914"/>
      <c r="V12" s="914"/>
      <c r="W12" s="914"/>
      <c r="X12" s="914"/>
      <c r="Y12" s="914"/>
      <c r="Z12" s="914"/>
      <c r="AA12" s="805" t="str">
        <f>IF(ISERROR(VLOOKUP(AJ12,【入力用】個人登録!$A$21:$P$50,2,FALSE)),"",VLOOKUP(AJ12,【入力用】個人登録!$A$21:$P$50,2,FALSE)) &amp; IF(ISERROR(VLOOKUP(AJ12,【入力用】個人登録!$A$59:$P$127,2,FALSE)),"",VLOOKUP(AJ12,【入力用】個人登録!$A$59:$P$127,2,FALSE))</f>
        <v/>
      </c>
      <c r="AB12" s="807" t="str">
        <f>IF(ISERROR(VLOOKUP(AJ12,【入力用】個人登録!$A$21:$P$50,5,FALSE)),"",VLOOKUP(AJ12,【入力用】個人登録!$A$21:$P$50,5,FALSE)) &amp; IF(ISERROR(VLOOKUP(AJ12,【入力用】個人登録!$A$59:$P$127,5,FALSE)),"",VLOOKUP(AJ12,【入力用】個人登録!$A$59:$P$127,5,FALSE))</f>
        <v/>
      </c>
      <c r="AC12" s="742"/>
      <c r="AD12" s="742"/>
      <c r="AE12" s="760" t="str">
        <f>TEXT(IF(ISERROR(VLOOKUP(AJ12,【入力用】個人登録!$A$21:$P$50,12,FALSE)),"",VLOOKUP(AJ12,【入力用】個人登録!$A$21:$P$50,12,FALSE)) &amp; IF(ISERROR(VLOOKUP(AJ12,【入力用】個人登録!$A$59:$P$127,12,FALSE)),"",VLOOKUP(AJ12,【入力用】個人登録!$A$59:$P$127,12,FALSE)),"yyyy/m/d")</f>
        <v/>
      </c>
      <c r="AF12" s="761"/>
      <c r="AG12" s="867" t="str">
        <f>IF(AA12="","",$F$8)</f>
        <v/>
      </c>
      <c r="AH12" s="765" t="str">
        <f>IF(ISERROR(VLOOKUP(AJ12,【入力用】個人登録!$A$21:$Q$50,17,FALSE)),"",VLOOKUP(AJ12,【入力用】個人登録!$A$21:$Q$50,17,FALSE)) &amp; IF(ISERROR(VLOOKUP(AJ12,【入力用】個人登録!$A$59:$Q$127,17,FALSE)),"",VLOOKUP(AJ12,【入力用】個人登録!$A$59:$Q$127,17,FALSE))</f>
        <v/>
      </c>
      <c r="AI12" s="900" t="str">
        <f>IF(ISERROR(VLOOKUP(AJ12,【入力用】個人登録!$A$21:$P$50,16,FALSE)),"",VLOOKUP(AJ12,【入力用】個人登録!$A$21:$P$50,16,FALSE)) &amp; IF(ISERROR(VLOOKUP(AJ12,【入力用】個人登録!$A$59:$P$127,16,FALSE)),"",VLOOKUP(AJ12,【入力用】個人登録!$A$59:$P$127,16,FALSE))</f>
        <v/>
      </c>
      <c r="AJ12" s="758" t="s">
        <v>414</v>
      </c>
      <c r="AK12" s="721" t="str">
        <f>IF(ISERROR(VLOOKUP(AJ12,【入力用】個人登録!$A$21:$R$50,18,FALSE)),"",VLOOKUP(AJ12,【入力用】個人登録!$A$21:$R$50,18,FALSE)) &amp; IF(ISERROR(VLOOKUP(AJ12,【入力用】個人登録!$A$63:$R$127,18,FALSE)),"",VLOOKUP(AJ12,【入力用】個人登録!$A$63:$R$127,18,FALSE))</f>
        <v/>
      </c>
    </row>
    <row r="13" spans="1:50" ht="13.5" customHeight="1">
      <c r="C13" s="743" t="s">
        <v>5</v>
      </c>
      <c r="D13" s="744"/>
      <c r="E13" s="745"/>
      <c r="F13" s="113">
        <f>【入力用】チーム登録!E32</f>
        <v>0</v>
      </c>
      <c r="G13" s="915"/>
      <c r="H13" s="916"/>
      <c r="I13" s="916"/>
      <c r="J13" s="916"/>
      <c r="K13" s="916"/>
      <c r="L13" s="916"/>
      <c r="M13" s="916"/>
      <c r="N13" s="916"/>
      <c r="O13" s="916"/>
      <c r="P13" s="916"/>
      <c r="Q13" s="916"/>
      <c r="R13" s="916"/>
      <c r="S13" s="916"/>
      <c r="T13" s="916"/>
      <c r="U13" s="916"/>
      <c r="V13" s="916"/>
      <c r="W13" s="916"/>
      <c r="X13" s="916"/>
      <c r="Y13" s="916"/>
      <c r="Z13" s="916"/>
      <c r="AA13" s="806"/>
      <c r="AB13" s="742"/>
      <c r="AC13" s="742"/>
      <c r="AD13" s="742"/>
      <c r="AE13" s="762"/>
      <c r="AF13" s="763"/>
      <c r="AG13" s="867"/>
      <c r="AH13" s="766"/>
      <c r="AI13" s="901"/>
      <c r="AJ13" s="758"/>
      <c r="AK13" s="722"/>
    </row>
    <row r="14" spans="1:50" ht="13.5" customHeight="1">
      <c r="C14" s="821" t="s">
        <v>4</v>
      </c>
      <c r="D14" s="822"/>
      <c r="E14" s="823"/>
      <c r="F14" s="908">
        <f>【入力用】チーム登録!D31</f>
        <v>0</v>
      </c>
      <c r="G14" s="909"/>
      <c r="H14" s="909"/>
      <c r="I14" s="909"/>
      <c r="J14" s="909"/>
      <c r="K14" s="909"/>
      <c r="L14" s="909"/>
      <c r="M14" s="910"/>
      <c r="N14" s="810" t="s">
        <v>45</v>
      </c>
      <c r="O14" s="810"/>
      <c r="P14" s="810"/>
      <c r="Q14" s="796">
        <f>【入力用】チーム登録!D33</f>
        <v>0</v>
      </c>
      <c r="R14" s="796"/>
      <c r="S14" s="796"/>
      <c r="T14" s="796"/>
      <c r="U14" s="796"/>
      <c r="V14" s="796"/>
      <c r="W14" s="796"/>
      <c r="X14" s="796"/>
      <c r="Y14" s="796"/>
      <c r="Z14" s="804"/>
      <c r="AA14" s="805" t="str">
        <f>IF(ISERROR(VLOOKUP(AJ14,【入力用】個人登録!$A$21:$P$50,2,FALSE)),"",VLOOKUP(AJ14,【入力用】個人登録!$A$21:$P$50,2,FALSE)) &amp; IF(ISERROR(VLOOKUP(AJ14,【入力用】個人登録!$A$59:$P$127,2,FALSE)),"",VLOOKUP(AJ14,【入力用】個人登録!$A$59:$P$127,2,FALSE))</f>
        <v/>
      </c>
      <c r="AB14" s="807" t="str">
        <f>IF(ISERROR(VLOOKUP(AJ14,【入力用】個人登録!$A$21:$P$50,5,FALSE)),"",VLOOKUP(AJ14,【入力用】個人登録!$A$21:$P$50,5,FALSE)) &amp; IF(ISERROR(VLOOKUP(AJ14,【入力用】個人登録!$A$59:$P$127,5,FALSE)),"",VLOOKUP(AJ14,【入力用】個人登録!$A$59:$P$127,5,FALSE))</f>
        <v/>
      </c>
      <c r="AC14" s="742"/>
      <c r="AD14" s="742"/>
      <c r="AE14" s="760" t="str">
        <f>TEXT(IF(ISERROR(VLOOKUP(AJ14,【入力用】個人登録!$A$21:$P$50,12,FALSE)),"",VLOOKUP(AJ14,【入力用】個人登録!$A$21:$P$50,12,FALSE)) &amp; IF(ISERROR(VLOOKUP(AJ14,【入力用】個人登録!$A$59:$P$127,12,FALSE)),"",VLOOKUP(AJ14,【入力用】個人登録!$A$59:$P$127,12,FALSE)),"yyyy/m/d")</f>
        <v/>
      </c>
      <c r="AF14" s="761"/>
      <c r="AG14" s="867" t="str">
        <f>IF(AA14="","",$F$8)</f>
        <v/>
      </c>
      <c r="AH14" s="765" t="str">
        <f>IF(ISERROR(VLOOKUP(AJ14,【入力用】個人登録!$A$21:$Q$50,17,FALSE)),"",VLOOKUP(AJ14,【入力用】個人登録!$A$21:$Q$50,17,FALSE)) &amp; IF(ISERROR(VLOOKUP(AJ14,【入力用】個人登録!$A$59:$Q$127,17,FALSE)),"",VLOOKUP(AJ14,【入力用】個人登録!$A$59:$Q$127,17,FALSE))</f>
        <v/>
      </c>
      <c r="AI14" s="767" t="str">
        <f>IF(ISERROR(VLOOKUP(AJ14,【入力用】個人登録!$A$21:$P$50,16,FALSE)),"",VLOOKUP(AJ14,【入力用】個人登録!$A$21:$P$50,16,FALSE)) &amp; IF(ISERROR(VLOOKUP(AJ14,【入力用】個人登録!$A$63:$P$127,16,FALSE)),"",VLOOKUP(AJ14,【入力用】個人登録!$A$63:$P$127,16,FALSE))</f>
        <v/>
      </c>
      <c r="AJ14" s="758" t="s">
        <v>408</v>
      </c>
      <c r="AK14" s="721" t="str">
        <f>IF(ISERROR(VLOOKUP(AJ14,【入力用】個人登録!$A$21:$R$50,18,FALSE)),"",VLOOKUP(AJ14,【入力用】個人登録!$A$21:$R$50,18,FALSE)) &amp; IF(ISERROR(VLOOKUP(AJ14,【入力用】個人登録!$A$63:$R$127,18,FALSE)),"",VLOOKUP(AJ14,【入力用】個人登録!$A$63:$R$127,18,FALSE))</f>
        <v/>
      </c>
    </row>
    <row r="15" spans="1:50" ht="13.5" customHeight="1" thickBot="1">
      <c r="A15" s="114"/>
      <c r="C15" s="813" t="s">
        <v>3</v>
      </c>
      <c r="D15" s="735"/>
      <c r="E15" s="736"/>
      <c r="F15" s="911"/>
      <c r="G15" s="847"/>
      <c r="H15" s="847"/>
      <c r="I15" s="847"/>
      <c r="J15" s="847"/>
      <c r="K15" s="847"/>
      <c r="L15" s="847"/>
      <c r="M15" s="912"/>
      <c r="N15" s="818" t="s">
        <v>44</v>
      </c>
      <c r="O15" s="818"/>
      <c r="P15" s="818"/>
      <c r="Q15" s="819">
        <f>【入力用】チーム登録!D34</f>
        <v>0</v>
      </c>
      <c r="R15" s="819"/>
      <c r="S15" s="819"/>
      <c r="T15" s="819"/>
      <c r="U15" s="819"/>
      <c r="V15" s="819"/>
      <c r="W15" s="819"/>
      <c r="X15" s="819"/>
      <c r="Y15" s="819"/>
      <c r="Z15" s="820"/>
      <c r="AA15" s="806"/>
      <c r="AB15" s="742"/>
      <c r="AC15" s="742"/>
      <c r="AD15" s="742"/>
      <c r="AE15" s="762"/>
      <c r="AF15" s="763"/>
      <c r="AG15" s="867"/>
      <c r="AH15" s="766"/>
      <c r="AI15" s="768"/>
      <c r="AJ15" s="758"/>
      <c r="AK15" s="722"/>
    </row>
    <row r="16" spans="1:50" ht="13.5" customHeight="1">
      <c r="A16" s="114"/>
      <c r="C16" s="731" t="s">
        <v>56</v>
      </c>
      <c r="D16" s="732"/>
      <c r="E16" s="733"/>
      <c r="F16" s="795">
        <f>【入力用】チーム登録!D23</f>
        <v>0</v>
      </c>
      <c r="G16" s="795"/>
      <c r="H16" s="795"/>
      <c r="I16" s="795"/>
      <c r="J16" s="795"/>
      <c r="K16" s="795"/>
      <c r="L16" s="795"/>
      <c r="M16" s="795"/>
      <c r="N16" s="797" t="s">
        <v>64</v>
      </c>
      <c r="O16" s="798"/>
      <c r="P16" s="799"/>
      <c r="Q16" s="795">
        <f>【入力用】チーム登録!D35</f>
        <v>0</v>
      </c>
      <c r="R16" s="795"/>
      <c r="S16" s="795"/>
      <c r="T16" s="795"/>
      <c r="U16" s="795"/>
      <c r="V16" s="795"/>
      <c r="W16" s="795"/>
      <c r="X16" s="795"/>
      <c r="Y16" s="795"/>
      <c r="Z16" s="803"/>
      <c r="AA16" s="805" t="str">
        <f>IF(ISERROR(VLOOKUP(AJ16,【入力用】個人登録!$A$21:$P$50,2,FALSE)),"",VLOOKUP(AJ16,【入力用】個人登録!$A$21:$P$50,2,FALSE)) &amp; IF(ISERROR(VLOOKUP(AJ16,【入力用】個人登録!$A$59:$P$127,2,FALSE)),"",VLOOKUP(AJ16,【入力用】個人登録!$A$59:$P$127,2,FALSE))</f>
        <v/>
      </c>
      <c r="AB16" s="807" t="str">
        <f>IF(ISERROR(VLOOKUP(AJ16,【入力用】個人登録!$A$21:$P$50,5,FALSE)),"",VLOOKUP(AJ16,【入力用】個人登録!$A$21:$P$50,5,FALSE)) &amp; IF(ISERROR(VLOOKUP(AJ16,【入力用】個人登録!$A$59:$P$127,5,FALSE)),"",VLOOKUP(AJ16,【入力用】個人登録!$A$59:$P$127,5,FALSE))</f>
        <v/>
      </c>
      <c r="AC16" s="742"/>
      <c r="AD16" s="742"/>
      <c r="AE16" s="760" t="str">
        <f>TEXT(IF(ISERROR(VLOOKUP(AJ16,【入力用】個人登録!$A$21:$P$50,12,FALSE)),"",VLOOKUP(AJ16,【入力用】個人登録!$A$21:$P$50,12,FALSE)) &amp; IF(ISERROR(VLOOKUP(AJ16,【入力用】個人登録!$A$59:$P$127,12,FALSE)),"",VLOOKUP(AJ16,【入力用】個人登録!$A$59:$P$127,12,FALSE)),"yyyy/m/d")</f>
        <v/>
      </c>
      <c r="AF16" s="761"/>
      <c r="AG16" s="867" t="str">
        <f>IF(AA16="","",$F$8)</f>
        <v/>
      </c>
      <c r="AH16" s="765" t="str">
        <f>IF(ISERROR(VLOOKUP(AJ16,【入力用】個人登録!$A$21:$Q$50,17,FALSE)),"",VLOOKUP(AJ16,【入力用】個人登録!$A$21:$Q$50,17,FALSE)) &amp; IF(ISERROR(VLOOKUP(AJ16,【入力用】個人登録!$A$59:$Q$127,17,FALSE)),"",VLOOKUP(AJ16,【入力用】個人登録!$A$59:$Q$127,17,FALSE))</f>
        <v/>
      </c>
      <c r="AI16" s="767" t="str">
        <f>IF(ISERROR(VLOOKUP(AJ16,【入力用】個人登録!$A$21:$P$50,16,FALSE)),"",VLOOKUP(AJ16,【入力用】個人登録!$A$21:$P$50,16,FALSE)) &amp; IF(ISERROR(VLOOKUP(AJ16,【入力用】個人登録!$A$63:$P$127,16,FALSE)),"",VLOOKUP(AJ16,【入力用】個人登録!$A$63:$P$127,16,FALSE))</f>
        <v/>
      </c>
      <c r="AJ16" s="758" t="s">
        <v>409</v>
      </c>
      <c r="AK16" s="721" t="str">
        <f>IF(ISERROR(VLOOKUP(AJ16,【入力用】個人登録!$A$21:$R$50,18,FALSE)),"",VLOOKUP(AJ16,【入力用】個人登録!$A$21:$R$50,18,FALSE)) &amp; IF(ISERROR(VLOOKUP(AJ16,【入力用】個人登録!$A$63:$R$127,18,FALSE)),"",VLOOKUP(AJ16,【入力用】個人登録!$A$63:$R$127,18,FALSE))</f>
        <v/>
      </c>
    </row>
    <row r="17" spans="1:38" ht="13.5" customHeight="1">
      <c r="A17" s="115"/>
      <c r="C17" s="743" t="s">
        <v>2</v>
      </c>
      <c r="D17" s="744"/>
      <c r="E17" s="745"/>
      <c r="F17" s="796"/>
      <c r="G17" s="796"/>
      <c r="H17" s="796"/>
      <c r="I17" s="796"/>
      <c r="J17" s="796"/>
      <c r="K17" s="796"/>
      <c r="L17" s="796"/>
      <c r="M17" s="796"/>
      <c r="N17" s="800"/>
      <c r="O17" s="801"/>
      <c r="P17" s="802"/>
      <c r="Q17" s="796"/>
      <c r="R17" s="796"/>
      <c r="S17" s="796"/>
      <c r="T17" s="796"/>
      <c r="U17" s="796"/>
      <c r="V17" s="796"/>
      <c r="W17" s="796"/>
      <c r="X17" s="796"/>
      <c r="Y17" s="796"/>
      <c r="Z17" s="804"/>
      <c r="AA17" s="806"/>
      <c r="AB17" s="742"/>
      <c r="AC17" s="742"/>
      <c r="AD17" s="742"/>
      <c r="AE17" s="762"/>
      <c r="AF17" s="763"/>
      <c r="AG17" s="867"/>
      <c r="AH17" s="766"/>
      <c r="AI17" s="768"/>
      <c r="AJ17" s="758"/>
      <c r="AK17" s="722"/>
    </row>
    <row r="18" spans="1:38" ht="13.5" customHeight="1">
      <c r="A18" s="114"/>
      <c r="C18" s="723" t="s">
        <v>17</v>
      </c>
      <c r="D18" s="724"/>
      <c r="E18" s="742" t="s">
        <v>10</v>
      </c>
      <c r="F18" s="742"/>
      <c r="G18" s="742" t="s">
        <v>11</v>
      </c>
      <c r="H18" s="742"/>
      <c r="I18" s="808" t="s">
        <v>38</v>
      </c>
      <c r="J18" s="808"/>
      <c r="K18" s="808"/>
      <c r="L18" s="808"/>
      <c r="M18" s="808"/>
      <c r="N18" s="808"/>
      <c r="O18" s="742" t="s">
        <v>40</v>
      </c>
      <c r="P18" s="742"/>
      <c r="Q18" s="742"/>
      <c r="R18" s="742"/>
      <c r="S18" s="742"/>
      <c r="T18" s="742"/>
      <c r="U18" s="742"/>
      <c r="V18" s="742"/>
      <c r="W18" s="742" t="s">
        <v>41</v>
      </c>
      <c r="X18" s="742"/>
      <c r="Y18" s="742"/>
      <c r="Z18" s="774"/>
      <c r="AA18" s="805" t="str">
        <f>IF(ISERROR(VLOOKUP(AJ18,【入力用】個人登録!$A$21:$P$50,2,FALSE)),"",VLOOKUP(AJ18,【入力用】個人登録!$A$21:$P$50,2,FALSE)) &amp; IF(ISERROR(VLOOKUP(AJ18,【入力用】個人登録!$A$59:$P$127,2,FALSE)),"",VLOOKUP(AJ18,【入力用】個人登録!$A$59:$P$127,2,FALSE))</f>
        <v/>
      </c>
      <c r="AB18" s="807" t="str">
        <f>IF(ISERROR(VLOOKUP(AJ18,【入力用】個人登録!$A$21:$P$50,5,FALSE)),"",VLOOKUP(AJ18,【入力用】個人登録!$A$21:$P$50,5,FALSE)) &amp; IF(ISERROR(VLOOKUP(AJ18,【入力用】個人登録!$A$59:$P$127,5,FALSE)),"",VLOOKUP(AJ18,【入力用】個人登録!$A$59:$P$127,5,FALSE))</f>
        <v/>
      </c>
      <c r="AC18" s="742"/>
      <c r="AD18" s="742"/>
      <c r="AE18" s="760" t="str">
        <f>TEXT(IF(ISERROR(VLOOKUP(AJ18,【入力用】個人登録!$A$21:$P$50,12,FALSE)),"",VLOOKUP(AJ18,【入力用】個人登録!$A$21:$P$50,12,FALSE)) &amp; IF(ISERROR(VLOOKUP(AJ18,【入力用】個人登録!$A$59:$P$127,12,FALSE)),"",VLOOKUP(AJ18,【入力用】個人登録!$A$59:$P$127,12,FALSE)),"yyyy/m/d")</f>
        <v/>
      </c>
      <c r="AF18" s="761"/>
      <c r="AG18" s="867" t="str">
        <f>IF(AA18="","",$F$8)</f>
        <v/>
      </c>
      <c r="AH18" s="765" t="str">
        <f>IF(ISERROR(VLOOKUP(AJ18,【入力用】個人登録!$A$21:$Q$50,17,FALSE)),"",VLOOKUP(AJ18,【入力用】個人登録!$A$21:$Q$50,17,FALSE)) &amp; IF(ISERROR(VLOOKUP(AJ18,【入力用】個人登録!$A$59:$Q$127,17,FALSE)),"",VLOOKUP(AJ18,【入力用】個人登録!$A$59:$Q$127,17,FALSE))</f>
        <v/>
      </c>
      <c r="AI18" s="767" t="str">
        <f>IF(ISERROR(VLOOKUP(AJ18,【入力用】個人登録!$A$21:$P$50,16,FALSE)),"",VLOOKUP(AJ18,【入力用】個人登録!$A$21:$P$50,16,FALSE)) &amp; IF(ISERROR(VLOOKUP(AJ18,【入力用】個人登録!$A$63:$P$127,16,FALSE)),"",VLOOKUP(AJ18,【入力用】個人登録!$A$63:$P$127,16,FALSE))</f>
        <v/>
      </c>
      <c r="AJ18" s="758" t="s">
        <v>410</v>
      </c>
      <c r="AK18" s="721" t="str">
        <f>IF(ISERROR(VLOOKUP(AJ18,【入力用】個人登録!$A$21:$R$50,18,FALSE)),"",VLOOKUP(AJ18,【入力用】個人登録!$A$21:$R$50,18,FALSE)) &amp; IF(ISERROR(VLOOKUP(AJ18,【入力用】個人登録!$A$63:$R$127,18,FALSE)),"",VLOOKUP(AJ18,【入力用】個人登録!$A$63:$R$127,18,FALSE))</f>
        <v/>
      </c>
    </row>
    <row r="19" spans="1:38" ht="13.5" customHeight="1">
      <c r="A19" s="116" t="s">
        <v>406</v>
      </c>
      <c r="C19" s="725"/>
      <c r="D19" s="726"/>
      <c r="E19" s="742"/>
      <c r="F19" s="742"/>
      <c r="G19" s="742"/>
      <c r="H19" s="742"/>
      <c r="I19" s="809" t="s">
        <v>39</v>
      </c>
      <c r="J19" s="809"/>
      <c r="K19" s="809"/>
      <c r="L19" s="809"/>
      <c r="M19" s="809"/>
      <c r="N19" s="809"/>
      <c r="O19" s="742"/>
      <c r="P19" s="742"/>
      <c r="Q19" s="742"/>
      <c r="R19" s="742"/>
      <c r="S19" s="742"/>
      <c r="T19" s="742"/>
      <c r="U19" s="742"/>
      <c r="V19" s="742"/>
      <c r="W19" s="742"/>
      <c r="X19" s="742"/>
      <c r="Y19" s="742"/>
      <c r="Z19" s="774"/>
      <c r="AA19" s="806"/>
      <c r="AB19" s="742"/>
      <c r="AC19" s="742"/>
      <c r="AD19" s="742"/>
      <c r="AE19" s="762"/>
      <c r="AF19" s="763"/>
      <c r="AG19" s="867"/>
      <c r="AH19" s="766"/>
      <c r="AI19" s="768"/>
      <c r="AJ19" s="758"/>
      <c r="AK19" s="722"/>
    </row>
    <row r="20" spans="1:38" ht="27" customHeight="1">
      <c r="A20" s="116" t="s">
        <v>197</v>
      </c>
      <c r="B20" s="117" t="s">
        <v>0</v>
      </c>
      <c r="C20" s="118">
        <f>【入力用】個人登録!C10</f>
        <v>0</v>
      </c>
      <c r="D20" s="119">
        <v>30</v>
      </c>
      <c r="E20" s="742" t="str">
        <f>IF(【入力用】個人登録!E10=0,"",【入力用】個人登録!E10)</f>
        <v/>
      </c>
      <c r="F20" s="742"/>
      <c r="G20" s="903" t="str">
        <f>IF(【入力用】個人登録!U10=0,"",【入力用】個人登録!U10)</f>
        <v/>
      </c>
      <c r="H20" s="903"/>
      <c r="I20" s="896">
        <f>【入力用】個人登録!R10</f>
        <v>0</v>
      </c>
      <c r="J20" s="897"/>
      <c r="K20" s="897"/>
      <c r="L20" s="897"/>
      <c r="M20" s="897"/>
      <c r="N20" s="904"/>
      <c r="O20" s="893">
        <f>【入力用】個人登録!G10</f>
        <v>0</v>
      </c>
      <c r="P20" s="894"/>
      <c r="Q20" s="894"/>
      <c r="R20" s="894"/>
      <c r="S20" s="894" t="e">
        <f>#REF!</f>
        <v>#REF!</v>
      </c>
      <c r="T20" s="894"/>
      <c r="U20" s="894"/>
      <c r="V20" s="895"/>
      <c r="W20" s="896">
        <f>【入力用】個人登録!O10</f>
        <v>0</v>
      </c>
      <c r="X20" s="897"/>
      <c r="Y20" s="897"/>
      <c r="Z20" s="898"/>
      <c r="AA20" s="120" t="str">
        <f>IF(ISERROR(VLOOKUP(AJ20,【入力用】個人登録!$A$21:$P$50,2,FALSE)),"",VLOOKUP(AJ20,【入力用】個人登録!$A$21:$P$50,2,FALSE)) &amp; IF(ISERROR(VLOOKUP(AJ20,【入力用】個人登録!$A$59:$P$127,2,FALSE)),"",VLOOKUP(AJ20,【入力用】個人登録!$A$59:$P$127,2,FALSE))</f>
        <v/>
      </c>
      <c r="AB20" s="753" t="str">
        <f>IF(ISERROR(VLOOKUP(AJ20,【入力用】個人登録!$A$21:$P$50,5,FALSE)),"",VLOOKUP(AJ20,【入力用】個人登録!$A$21:$P$50,5,FALSE)) &amp; IF(ISERROR(VLOOKUP(AJ20,【入力用】個人登録!$A$59:$P$127,5,FALSE)),"",VLOOKUP(AJ20,【入力用】個人登録!$A$59:$P$127,5,FALSE))</f>
        <v/>
      </c>
      <c r="AC20" s="754"/>
      <c r="AD20" s="755"/>
      <c r="AE20" s="756" t="str">
        <f>TEXT(IF(ISERROR(VLOOKUP(AJ20,【入力用】個人登録!$A$21:$P$50,12,FALSE)),"",VLOOKUP(AJ20,【入力用】個人登録!$A$21:$P$50,12,FALSE)) &amp; IF(ISERROR(VLOOKUP(AJ20,【入力用】個人登録!$A$59:$P$127,12,FALSE)),"",VLOOKUP(AJ20,【入力用】個人登録!$A$59:$P$127,12,FALSE)),"yyyy/m/d")</f>
        <v/>
      </c>
      <c r="AF20" s="757"/>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IF(ISERROR(VLOOKUP(AJ20,【入力用】個人登録!$A$21:$R$50,18,FALSE)),"",VLOOKUP(AJ20,【入力用】個人登録!$A$21:$R$50,18,FALSE)) &amp; IF(ISERROR(VLOOKUP(AJ20,【入力用】個人登録!$A$63:$R$127,18,FALSE)),"",VLOOKUP(AJ20,【入力用】個人登録!$A$63:$R$127,18,FALSE))</f>
        <v/>
      </c>
    </row>
    <row r="21" spans="1:38" ht="27" customHeight="1">
      <c r="A21" s="116" t="s">
        <v>317</v>
      </c>
      <c r="B21" s="117" t="s">
        <v>18</v>
      </c>
      <c r="C21" s="118">
        <f>【入力用】個人登録!C11</f>
        <v>0</v>
      </c>
      <c r="D21" s="119">
        <v>31</v>
      </c>
      <c r="E21" s="742" t="str">
        <f>IF(【入力用】個人登録!E11=0,"",【入力用】個人登録!E11)</f>
        <v/>
      </c>
      <c r="F21" s="742"/>
      <c r="G21" s="903" t="str">
        <f>IF(【入力用】個人登録!U11=0,"",【入力用】個人登録!U11)</f>
        <v/>
      </c>
      <c r="H21" s="903"/>
      <c r="I21" s="896">
        <f>【入力用】個人登録!R11</f>
        <v>0</v>
      </c>
      <c r="J21" s="897"/>
      <c r="K21" s="897"/>
      <c r="L21" s="897"/>
      <c r="M21" s="897"/>
      <c r="N21" s="904"/>
      <c r="O21" s="893">
        <f>【入力用】個人登録!G11</f>
        <v>0</v>
      </c>
      <c r="P21" s="894"/>
      <c r="Q21" s="894"/>
      <c r="R21" s="894"/>
      <c r="S21" s="894" t="e">
        <f>#REF!</f>
        <v>#REF!</v>
      </c>
      <c r="T21" s="894"/>
      <c r="U21" s="894"/>
      <c r="V21" s="895"/>
      <c r="W21" s="896">
        <f>【入力用】個人登録!O11</f>
        <v>0</v>
      </c>
      <c r="X21" s="897"/>
      <c r="Y21" s="897"/>
      <c r="Z21" s="898"/>
      <c r="AA21" s="120" t="str">
        <f>IF(ISERROR(VLOOKUP(AJ21,【入力用】個人登録!$A$21:$P$50,2,FALSE)),"",VLOOKUP(AJ21,【入力用】個人登録!$A$21:$P$50,2,FALSE)) &amp; IF(ISERROR(VLOOKUP(AJ21,【入力用】個人登録!$A$59:$P$127,2,FALSE)),"",VLOOKUP(AJ21,【入力用】個人登録!$A$59:$P$127,2,FALSE))</f>
        <v/>
      </c>
      <c r="AB21" s="753" t="str">
        <f>IF(ISERROR(VLOOKUP(AJ21,【入力用】個人登録!$A$21:$P$50,5,FALSE)),"",VLOOKUP(AJ21,【入力用】個人登録!$A$21:$P$50,5,FALSE)) &amp; IF(ISERROR(VLOOKUP(AJ21,【入力用】個人登録!$A$59:$P$127,5,FALSE)),"",VLOOKUP(AJ21,【入力用】個人登録!$A$59:$P$127,5,FALSE))</f>
        <v/>
      </c>
      <c r="AC21" s="754"/>
      <c r="AD21" s="755"/>
      <c r="AE21" s="756" t="str">
        <f>TEXT(IF(ISERROR(VLOOKUP(AJ21,【入力用】個人登録!$A$21:$P$50,12,FALSE)),"",VLOOKUP(AJ21,【入力用】個人登録!$A$21:$P$50,12,FALSE)) &amp; IF(ISERROR(VLOOKUP(AJ21,【入力用】個人登録!$A$59:$P$127,12,FALSE)),"",VLOOKUP(AJ21,【入力用】個人登録!$A$59:$P$127,12,FALSE)),"yyyy/m/d")</f>
        <v/>
      </c>
      <c r="AF21" s="757"/>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IF(ISERROR(VLOOKUP(AJ21,【入力用】個人登録!$A$21:$R$50,18,FALSE)),"",VLOOKUP(AJ21,【入力用】個人登録!$A$21:$R$50,18,FALSE)) &amp; IF(ISERROR(VLOOKUP(AJ21,【入力用】個人登録!$A$63:$R$127,18,FALSE)),"",VLOOKUP(AJ21,【入力用】個人登録!$A$63:$R$127,18,FALSE))</f>
        <v/>
      </c>
    </row>
    <row r="22" spans="1:38" ht="27" customHeight="1">
      <c r="A22" s="116" t="s">
        <v>318</v>
      </c>
      <c r="B22" s="117" t="s">
        <v>18</v>
      </c>
      <c r="C22" s="118">
        <f>【入力用】個人登録!C12</f>
        <v>0</v>
      </c>
      <c r="D22" s="119">
        <v>32</v>
      </c>
      <c r="E22" s="742" t="str">
        <f>IF(【入力用】個人登録!E12=0,"",【入力用】個人登録!E12)</f>
        <v/>
      </c>
      <c r="F22" s="742"/>
      <c r="G22" s="903" t="str">
        <f>IF(【入力用】個人登録!U12=0,"",【入力用】個人登録!U12)</f>
        <v/>
      </c>
      <c r="H22" s="903"/>
      <c r="I22" s="896">
        <f>【入力用】個人登録!R12</f>
        <v>0</v>
      </c>
      <c r="J22" s="897"/>
      <c r="K22" s="897"/>
      <c r="L22" s="897"/>
      <c r="M22" s="897"/>
      <c r="N22" s="904"/>
      <c r="O22" s="893">
        <f>【入力用】個人登録!G12</f>
        <v>0</v>
      </c>
      <c r="P22" s="894"/>
      <c r="Q22" s="894"/>
      <c r="R22" s="894"/>
      <c r="S22" s="894" t="e">
        <f>#REF!</f>
        <v>#REF!</v>
      </c>
      <c r="T22" s="894"/>
      <c r="U22" s="894"/>
      <c r="V22" s="895"/>
      <c r="W22" s="896">
        <f>【入力用】個人登録!O12</f>
        <v>0</v>
      </c>
      <c r="X22" s="897"/>
      <c r="Y22" s="897"/>
      <c r="Z22" s="898"/>
      <c r="AA22" s="120" t="str">
        <f>IF(ISERROR(VLOOKUP(AJ22,【入力用】個人登録!$A$21:$P$50,2,FALSE)),"",VLOOKUP(AJ22,【入力用】個人登録!$A$21:$P$50,2,FALSE)) &amp; IF(ISERROR(VLOOKUP(AJ22,【入力用】個人登録!$A$59:$P$127,2,FALSE)),"",VLOOKUP(AJ22,【入力用】個人登録!$A$59:$P$127,2,FALSE))</f>
        <v/>
      </c>
      <c r="AB22" s="753" t="str">
        <f>IF(ISERROR(VLOOKUP(AJ22,【入力用】個人登録!$A$21:$P$50,5,FALSE)),"",VLOOKUP(AJ22,【入力用】個人登録!$A$21:$P$50,5,FALSE)) &amp; IF(ISERROR(VLOOKUP(AJ22,【入力用】個人登録!$A$59:$P$127,5,FALSE)),"",VLOOKUP(AJ22,【入力用】個人登録!$A$59:$P$127,5,FALSE))</f>
        <v/>
      </c>
      <c r="AC22" s="754"/>
      <c r="AD22" s="755"/>
      <c r="AE22" s="756" t="str">
        <f>TEXT(IF(ISERROR(VLOOKUP(AJ22,【入力用】個人登録!$A$21:$P$50,12,FALSE)),"",VLOOKUP(AJ22,【入力用】個人登録!$A$21:$P$50,12,FALSE)) &amp; IF(ISERROR(VLOOKUP(AJ22,【入力用】個人登録!$A$59:$P$127,12,FALSE)),"",VLOOKUP(AJ22,【入力用】個人登録!$A$59:$P$127,12,FALSE)),"yyyy/m/d")</f>
        <v/>
      </c>
      <c r="AF22" s="757"/>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IF(ISERROR(VLOOKUP(AJ22,【入力用】個人登録!$A$21:$R$50,18,FALSE)),"",VLOOKUP(AJ22,【入力用】個人登録!$A$21:$R$50,18,FALSE)) &amp; IF(ISERROR(VLOOKUP(AJ22,【入力用】個人登録!$A$63:$R$127,18,FALSE)),"",VLOOKUP(AJ22,【入力用】個人登録!$A$63:$R$127,18,FALSE))</f>
        <v/>
      </c>
    </row>
    <row r="23" spans="1:38" ht="27" customHeight="1">
      <c r="A23" s="116" t="s">
        <v>407</v>
      </c>
      <c r="B23" s="117" t="s">
        <v>1</v>
      </c>
      <c r="C23" s="770">
        <v>10</v>
      </c>
      <c r="D23" s="771"/>
      <c r="E23" s="742" t="str">
        <f>IF(【入力用】個人登録!E14=0,"",【入力用】個人登録!E14)</f>
        <v/>
      </c>
      <c r="F23" s="742"/>
      <c r="G23" s="903" t="str">
        <f>IF(【入力用】個人登録!U14=0,"",【入力用】個人登録!U14)</f>
        <v/>
      </c>
      <c r="H23" s="903"/>
      <c r="I23" s="896">
        <f>IF(C23="","",$F$8)</f>
        <v>0</v>
      </c>
      <c r="J23" s="897"/>
      <c r="K23" s="897"/>
      <c r="L23" s="897"/>
      <c r="M23" s="897"/>
      <c r="N23" s="904"/>
      <c r="O23" s="893">
        <f>【入力用】個人登録!G14</f>
        <v>0</v>
      </c>
      <c r="P23" s="894"/>
      <c r="Q23" s="894"/>
      <c r="R23" s="894"/>
      <c r="S23" s="894"/>
      <c r="T23" s="894"/>
      <c r="U23" s="894"/>
      <c r="V23" s="895"/>
      <c r="W23" s="896">
        <f>【入力用】個人登録!O14</f>
        <v>0</v>
      </c>
      <c r="X23" s="897"/>
      <c r="Y23" s="897"/>
      <c r="Z23" s="898"/>
      <c r="AA23" s="120" t="str">
        <f>IF(ISERROR(VLOOKUP(AJ23,【入力用】個人登録!$A$21:$P$50,2,FALSE)),"",VLOOKUP(AJ23,【入力用】個人登録!$A$21:$P$50,2,FALSE)) &amp; IF(ISERROR(VLOOKUP(AJ23,【入力用】個人登録!$A$59:$P$127,2,FALSE)),"",VLOOKUP(AJ23,【入力用】個人登録!$A$59:$P$127,2,FALSE))</f>
        <v/>
      </c>
      <c r="AB23" s="753" t="str">
        <f>IF(ISERROR(VLOOKUP(AJ23,【入力用】個人登録!$A$21:$P$50,5,FALSE)),"",VLOOKUP(AJ23,【入力用】個人登録!$A$21:$P$50,5,FALSE)) &amp; IF(ISERROR(VLOOKUP(AJ23,【入力用】個人登録!$A$59:$P$127,5,FALSE)),"",VLOOKUP(AJ23,【入力用】個人登録!$A$59:$P$127,5,FALSE))</f>
        <v/>
      </c>
      <c r="AC23" s="754"/>
      <c r="AD23" s="755"/>
      <c r="AE23" s="756" t="str">
        <f>TEXT(IF(ISERROR(VLOOKUP(AJ23,【入力用】個人登録!$A$21:$P$50,12,FALSE)),"",VLOOKUP(AJ23,【入力用】個人登録!$A$21:$P$50,12,FALSE)) &amp; IF(ISERROR(VLOOKUP(AJ23,【入力用】個人登録!$A$59:$P$127,12,FALSE)),"",VLOOKUP(AJ23,【入力用】個人登録!$A$59:$P$127,12,FALSE)),"yyyy/m/d")</f>
        <v/>
      </c>
      <c r="AF23" s="757"/>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IF(ISERROR(VLOOKUP(AJ23,【入力用】個人登録!$A$21:$R$50,18,FALSE)),"",VLOOKUP(AJ23,【入力用】個人登録!$A$21:$R$50,18,FALSE)) &amp; IF(ISERROR(VLOOKUP(AJ23,【入力用】個人登録!$A$63:$R$127,18,FALSE)),"",VLOOKUP(AJ23,【入力用】個人登録!$A$63:$R$127,18,FALSE))</f>
        <v/>
      </c>
    </row>
    <row r="24" spans="1:38" ht="27" customHeight="1">
      <c r="A24" s="116" t="s">
        <v>186</v>
      </c>
      <c r="B24" s="122" t="str">
        <f>IF(ISERROR(VLOOKUP(A24,【入力用】個人登録!$A$21:$R$50,18,FALSE)),"",VLOOKUP(A24,【入力用】個人登録!$A$21:$R$50,18,FALSE)) &amp; IF(ISERROR(VLOOKUP(A24,【入力用】個人登録!$A$59:$R$127,18,FALSE)),"",VLOOKUP(A24,【入力用】個人登録!$A$59:$R$127,18,FALSE))</f>
        <v/>
      </c>
      <c r="C24" s="727" t="str">
        <f>IF(ISERROR(VLOOKUP(A24,【入力用】個人登録!$A$21:$P$50,2,FALSE)),"",VLOOKUP(A24,【入力用】個人登録!$A$21:$P$50,2,FALSE)) &amp; IF(ISERROR(VLOOKUP(A24,【入力用】個人登録!$A$59:$P$127,2,FALSE)),"",VLOOKUP(A24,【入力用】個人登録!$A$59:$P$127,2,FALSE))</f>
        <v>1</v>
      </c>
      <c r="D24" s="728"/>
      <c r="E24" s="753" t="str">
        <f>IF(ISERROR(VLOOKUP(A24,【入力用】個人登録!$A$21:$P$50,5,FALSE)),"",VLOOKUP(A24,【入力用】個人登録!$A$21:$P$50,5,FALSE)) &amp; IF(ISERROR(VLOOKUP(A24,【入力用】個人登録!$A$59:$P$127,5,FALSE)),"",VLOOKUP(A24,【入力用】個人登録!$A$59:$P$127,5,FALSE))</f>
        <v/>
      </c>
      <c r="F24" s="755"/>
      <c r="G24" s="788" t="str">
        <f>TEXT(IF(ISERROR(VLOOKUP(A24,【入力用】個人登録!$A$21:$P$50,12,FALSE)),"",VLOOKUP(A24,【入力用】個人登録!$A$21:$P$50,12,FALSE)) &amp; IF(ISERROR(VLOOKUP(A24,【入力用】個人登録!$A$59:$P$127,12,FALSE)),"",VLOOKUP(A24,【入力用】個人登録!$A$59:$P$127,12,FALSE)),"yyyy/m/d")</f>
        <v/>
      </c>
      <c r="H24" s="788"/>
      <c r="I24" s="867">
        <f>IF(C24="","",$F$8)</f>
        <v>0</v>
      </c>
      <c r="J24" s="867"/>
      <c r="K24" s="867"/>
      <c r="L24" s="867"/>
      <c r="M24" s="867"/>
      <c r="N24" s="867"/>
      <c r="O24" s="789" t="str">
        <f>IF(ISERROR(VLOOKUP(A24,【入力用】個人登録!$A$21:$Q$50,17,FALSE)),"",VLOOKUP(A24,【入力用】個人登録!$A$21:$Q$50,17,FALSE)) &amp; IF(ISERROR(VLOOKUP(A24,【入力用】個人登録!$A$59:$Q$127,17,FALSE)),"",VLOOKUP(A24,【入力用】個人登録!$A$59:$Q$127,17,FALSE))</f>
        <v/>
      </c>
      <c r="P24" s="790"/>
      <c r="Q24" s="790"/>
      <c r="R24" s="790"/>
      <c r="S24" s="790"/>
      <c r="T24" s="790"/>
      <c r="U24" s="790"/>
      <c r="V24" s="791"/>
      <c r="W24" s="896" t="str">
        <f>IF(ISERROR(VLOOKUP(A24,【入力用】個人登録!$A$21:$P$50,16,FALSE)),"",VLOOKUP(A24,【入力用】個人登録!$A$21:$P$50,16,FALSE)) &amp; IF(ISERROR(VLOOKUP(A24,【入力用】個人登録!$A$59:$P$127,16,FALSE)),"",VLOOKUP(A24,【入力用】個人登録!$A$59:$P$127,16,FALSE))</f>
        <v/>
      </c>
      <c r="X24" s="897"/>
      <c r="Y24" s="897"/>
      <c r="Z24" s="898"/>
      <c r="AA24" s="120" t="str">
        <f>IF(ISERROR(VLOOKUP(AJ24,【入力用】個人登録!$A$21:$P$50,2,FALSE)),"",VLOOKUP(AJ24,【入力用】個人登録!$A$21:$P$50,2,FALSE)) &amp; IF(ISERROR(VLOOKUP(AJ24,【入力用】個人登録!$A$59:$P$127,2,FALSE)),"",VLOOKUP(AJ24,【入力用】個人登録!$A$59:$P$127,2,FALSE))</f>
        <v/>
      </c>
      <c r="AB24" s="753" t="str">
        <f>IF(ISERROR(VLOOKUP(AJ24,【入力用】個人登録!$A$21:$P$50,5,FALSE)),"",VLOOKUP(AJ24,【入力用】個人登録!$A$21:$P$50,5,FALSE)) &amp; IF(ISERROR(VLOOKUP(AJ24,【入力用】個人登録!$A$59:$P$127,5,FALSE)),"",VLOOKUP(AJ24,【入力用】個人登録!$A$59:$P$127,5,FALSE))</f>
        <v/>
      </c>
      <c r="AC24" s="754"/>
      <c r="AD24" s="755"/>
      <c r="AE24" s="756" t="str">
        <f>TEXT(IF(ISERROR(VLOOKUP(AJ24,【入力用】個人登録!$A$21:$P$50,12,FALSE)),"",VLOOKUP(AJ24,【入力用】個人登録!$A$21:$P$50,12,FALSE)) &amp; IF(ISERROR(VLOOKUP(AJ24,【入力用】個人登録!$A$59:$P$127,12,FALSE)),"",VLOOKUP(AJ24,【入力用】個人登録!$A$59:$P$127,12,FALSE)),"yyyy/m/d")</f>
        <v/>
      </c>
      <c r="AF24" s="757"/>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IF(ISERROR(VLOOKUP(AJ24,【入力用】個人登録!$A$21:$R$50,18,FALSE)),"",VLOOKUP(AJ24,【入力用】個人登録!$A$21:$R$50,18,FALSE)) &amp; IF(ISERROR(VLOOKUP(AJ24,【入力用】個人登録!$A$63:$R$127,18,FALSE)),"",VLOOKUP(AJ24,【入力用】個人登録!$A$63:$R$127,18,FALSE))</f>
        <v/>
      </c>
      <c r="AL24" s="122"/>
    </row>
    <row r="25" spans="1:38" ht="27" customHeight="1">
      <c r="A25" s="116" t="s">
        <v>320</v>
      </c>
      <c r="B25" s="122" t="str">
        <f>IF(ISERROR(VLOOKUP(A25,【入力用】個人登録!$A$21:$R$50,18,FALSE)),"",VLOOKUP(A25,【入力用】個人登録!$A$21:$R$50,18,FALSE)) &amp; IF(ISERROR(VLOOKUP(A25,【入力用】個人登録!$A$59:$R$127,18,FALSE)),"",VLOOKUP(A25,【入力用】個人登録!$A$59:$R$127,18,FALSE))</f>
        <v/>
      </c>
      <c r="C25" s="727" t="str">
        <f>IF(ISERROR(VLOOKUP(A25,【入力用】個人登録!$A$21:$P$50,2,FALSE)),"",VLOOKUP(A25,【入力用】個人登録!$A$21:$P$50,2,FALSE)) &amp; IF(ISERROR(VLOOKUP(A25,【入力用】個人登録!$A$59:$P$127,2,FALSE)),"",VLOOKUP(A25,【入力用】個人登録!$A$59:$P$127,2,FALSE))</f>
        <v/>
      </c>
      <c r="D25" s="728"/>
      <c r="E25" s="753" t="str">
        <f>IF(ISERROR(VLOOKUP(A25,【入力用】個人登録!$A$21:$P$50,5,FALSE)),"",VLOOKUP(A25,【入力用】個人登録!$A$21:$P$50,5,FALSE)) &amp; IF(ISERROR(VLOOKUP(A25,【入力用】個人登録!$A$59:$P$127,5,FALSE)),"",VLOOKUP(A25,【入力用】個人登録!$A$59:$P$127,5,FALSE))</f>
        <v/>
      </c>
      <c r="F25" s="755"/>
      <c r="G25" s="788" t="str">
        <f>TEXT(IF(ISERROR(VLOOKUP(A25,【入力用】個人登録!$A$21:$P$50,12,FALSE)),"",VLOOKUP(A25,【入力用】個人登録!$A$21:$P$50,12,FALSE)) &amp; IF(ISERROR(VLOOKUP(A25,【入力用】個人登録!$A$59:$P$127,12,FALSE)),"",VLOOKUP(A25,【入力用】個人登録!$A$59:$P$127,12,FALSE)),"yyyy/m/d")</f>
        <v/>
      </c>
      <c r="H25" s="788"/>
      <c r="I25" s="867" t="str">
        <f t="shared" ref="I25:I31" si="1">IF(C25="","",$F$8)</f>
        <v/>
      </c>
      <c r="J25" s="867"/>
      <c r="K25" s="867"/>
      <c r="L25" s="867"/>
      <c r="M25" s="867"/>
      <c r="N25" s="867"/>
      <c r="O25" s="789" t="str">
        <f>IF(ISERROR(VLOOKUP(A25,【入力用】個人登録!$A$21:$Q$50,17,FALSE)),"",VLOOKUP(A25,【入力用】個人登録!$A$21:$Q$50,17,FALSE)) &amp; IF(ISERROR(VLOOKUP(A25,【入力用】個人登録!$A$59:$Q$127,17,FALSE)),"",VLOOKUP(A25,【入力用】個人登録!$A$59:$Q$127,17,FALSE))</f>
        <v/>
      </c>
      <c r="P25" s="790"/>
      <c r="Q25" s="790"/>
      <c r="R25" s="790"/>
      <c r="S25" s="790"/>
      <c r="T25" s="790"/>
      <c r="U25" s="790"/>
      <c r="V25" s="791"/>
      <c r="W25" s="905" t="str">
        <f>IF(ISERROR(VLOOKUP(A25,【入力用】個人登録!$A$21:$P$50,16,FALSE)),"",VLOOKUP(A25,【入力用】個人登録!$A$21:$P$50,16,FALSE)) &amp; IF(ISERROR(VLOOKUP(A25,【入力用】個人登録!$A$59:$P$127,16,FALSE)),"",VLOOKUP(A25,【入力用】個人登録!$A$59:$P$127,16,FALSE))</f>
        <v/>
      </c>
      <c r="X25" s="906"/>
      <c r="Y25" s="906"/>
      <c r="Z25" s="907"/>
      <c r="AA25" s="120" t="str">
        <f>IF(ISERROR(VLOOKUP(AJ25,【入力用】個人登録!$A$21:$P$50,2,FALSE)),"",VLOOKUP(AJ25,【入力用】個人登録!$A$21:$P$50,2,FALSE)) &amp; IF(ISERROR(VLOOKUP(AJ25,【入力用】個人登録!$A$59:$P$127,2,FALSE)),"",VLOOKUP(AJ25,【入力用】個人登録!$A$59:$P$127,2,FALSE))</f>
        <v/>
      </c>
      <c r="AB25" s="753" t="str">
        <f>IF(ISERROR(VLOOKUP(AJ25,【入力用】個人登録!$A$21:$P$50,5,FALSE)),"",VLOOKUP(AJ25,【入力用】個人登録!$A$21:$P$50,5,FALSE)) &amp; IF(ISERROR(VLOOKUP(AJ25,【入力用】個人登録!$A$59:$P$127,5,FALSE)),"",VLOOKUP(AJ25,【入力用】個人登録!$A$59:$P$127,5,FALSE))</f>
        <v/>
      </c>
      <c r="AC25" s="754"/>
      <c r="AD25" s="755"/>
      <c r="AE25" s="756" t="str">
        <f>TEXT(IF(ISERROR(VLOOKUP(AJ25,【入力用】個人登録!$A$21:$P$50,12,FALSE)),"",VLOOKUP(AJ25,【入力用】個人登録!$A$21:$P$50,12,FALSE)) &amp; IF(ISERROR(VLOOKUP(AJ25,【入力用】個人登録!$A$59:$P$127,12,FALSE)),"",VLOOKUP(AJ25,【入力用】個人登録!$A$59:$P$127,12,FALSE)),"yyyy/m/d")</f>
        <v/>
      </c>
      <c r="AF25" s="757"/>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IF(ISERROR(VLOOKUP(AJ25,【入力用】個人登録!$A$21:$R$50,18,FALSE)),"",VLOOKUP(AJ25,【入力用】個人登録!$A$21:$R$50,18,FALSE)) &amp; IF(ISERROR(VLOOKUP(AJ25,【入力用】個人登録!$A$63:$R$127,18,FALSE)),"",VLOOKUP(AJ25,【入力用】個人登録!$A$63:$R$127,18,FALSE))</f>
        <v/>
      </c>
    </row>
    <row r="26" spans="1:38" ht="27" customHeight="1">
      <c r="A26" s="116" t="s">
        <v>483</v>
      </c>
      <c r="B26" s="122" t="str">
        <f>IF(ISERROR(VLOOKUP(A26,【入力用】個人登録!$A$21:$R$50,18,FALSE)),"",VLOOKUP(A26,【入力用】個人登録!$A$21:$R$50,18,FALSE)) &amp; IF(ISERROR(VLOOKUP(A26,【入力用】個人登録!$A$59:$R$127,18,FALSE)),"",VLOOKUP(A26,【入力用】個人登録!$A$59:$R$127,18,FALSE))</f>
        <v/>
      </c>
      <c r="C26" s="727" t="str">
        <f>IF(ISERROR(VLOOKUP(A26,【入力用】個人登録!$A$21:$P$50,2,FALSE)),"",VLOOKUP(A26,【入力用】個人登録!$A$21:$P$50,2,FALSE)) &amp; IF(ISERROR(VLOOKUP(A26,【入力用】個人登録!$A$59:$P$127,2,FALSE)),"",VLOOKUP(A26,【入力用】個人登録!$A$59:$P$127,2,FALSE))</f>
        <v/>
      </c>
      <c r="D26" s="728"/>
      <c r="E26" s="753" t="str">
        <f>IF(ISERROR(VLOOKUP(A26,【入力用】個人登録!$A$21:$P$50,5,FALSE)),"",VLOOKUP(A26,【入力用】個人登録!$A$21:$P$50,5,FALSE)) &amp; IF(ISERROR(VLOOKUP(A26,【入力用】個人登録!$A$59:$P$127,5,FALSE)),"",VLOOKUP(A26,【入力用】個人登録!$A$59:$P$127,5,FALSE))</f>
        <v/>
      </c>
      <c r="F26" s="755"/>
      <c r="G26" s="788" t="str">
        <f>TEXT(IF(ISERROR(VLOOKUP(A26,【入力用】個人登録!$A$21:$P$50,12,FALSE)),"",VLOOKUP(A26,【入力用】個人登録!$A$21:$P$50,12,FALSE)) &amp; IF(ISERROR(VLOOKUP(A26,【入力用】個人登録!$A$59:$P$127,12,FALSE)),"",VLOOKUP(A26,【入力用】個人登録!$A$59:$P$127,12,FALSE)),"yyyy/m/d")</f>
        <v/>
      </c>
      <c r="H26" s="788"/>
      <c r="I26" s="867" t="str">
        <f t="shared" si="1"/>
        <v/>
      </c>
      <c r="J26" s="867"/>
      <c r="K26" s="867"/>
      <c r="L26" s="867"/>
      <c r="M26" s="867"/>
      <c r="N26" s="867"/>
      <c r="O26" s="789" t="str">
        <f>IF(ISERROR(VLOOKUP(A26,【入力用】個人登録!$A$21:$Q$50,17,FALSE)),"",VLOOKUP(A26,【入力用】個人登録!$A$21:$Q$50,17,FALSE)) &amp; IF(ISERROR(VLOOKUP(A26,【入力用】個人登録!$A$59:$Q$127,17,FALSE)),"",VLOOKUP(A26,【入力用】個人登録!$A$59:$Q$127,17,FALSE))</f>
        <v/>
      </c>
      <c r="P26" s="790"/>
      <c r="Q26" s="790"/>
      <c r="R26" s="790"/>
      <c r="S26" s="790"/>
      <c r="T26" s="790"/>
      <c r="U26" s="790"/>
      <c r="V26" s="791"/>
      <c r="W26" s="792" t="str">
        <f>IF(ISERROR(VLOOKUP(A26,【入力用】個人登録!$A$21:$P$50,16,FALSE)),"",VLOOKUP(A26,【入力用】個人登録!$A$21:$P$50,16,FALSE)) &amp; IF(ISERROR(VLOOKUP(A26,【入力用】個人登録!$A$59:$P$127,16,FALSE)),"",VLOOKUP(A26,【入力用】個人登録!$A$59:$P$127,16,FALSE))</f>
        <v/>
      </c>
      <c r="X26" s="793"/>
      <c r="Y26" s="793"/>
      <c r="Z26" s="794"/>
      <c r="AA26" s="120" t="str">
        <f>IF(ISERROR(VLOOKUP(AJ26,【入力用】個人登録!$A$21:$P$50,2,FALSE)),"",VLOOKUP(AJ26,【入力用】個人登録!$A$21:$P$50,2,FALSE)) &amp; IF(ISERROR(VLOOKUP(AJ26,【入力用】個人登録!$A$59:$P$127,2,FALSE)),"",VLOOKUP(AJ26,【入力用】個人登録!$A$59:$P$127,2,FALSE))</f>
        <v/>
      </c>
      <c r="AB26" s="753" t="str">
        <f>IF(ISERROR(VLOOKUP(AJ26,【入力用】個人登録!$A$21:$P$50,5,FALSE)),"",VLOOKUP(AJ26,【入力用】個人登録!$A$21:$P$50,5,FALSE)) &amp; IF(ISERROR(VLOOKUP(AJ26,【入力用】個人登録!$A$59:$P$127,5,FALSE)),"",VLOOKUP(AJ26,【入力用】個人登録!$A$59:$P$127,5,FALSE))</f>
        <v/>
      </c>
      <c r="AC26" s="754"/>
      <c r="AD26" s="755"/>
      <c r="AE26" s="756" t="str">
        <f>TEXT(IF(ISERROR(VLOOKUP(AJ26,【入力用】個人登録!$A$21:$P$50,12,FALSE)),"",VLOOKUP(AJ26,【入力用】個人登録!$A$21:$P$50,12,FALSE)) &amp; IF(ISERROR(VLOOKUP(AJ26,【入力用】個人登録!$A$59:$P$127,12,FALSE)),"",VLOOKUP(AJ26,【入力用】個人登録!$A$59:$P$127,12,FALSE)),"yyyy/m/d")</f>
        <v/>
      </c>
      <c r="AF26" s="757"/>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IF(ISERROR(VLOOKUP(AJ26,【入力用】個人登録!$A$21:$R$50,18,FALSE)),"",VLOOKUP(AJ26,【入力用】個人登録!$A$21:$R$50,18,FALSE)) &amp; IF(ISERROR(VLOOKUP(AJ26,【入力用】個人登録!$A$63:$R$127,18,FALSE)),"",VLOOKUP(AJ26,【入力用】個人登録!$A$63:$R$127,18,FALSE))</f>
        <v/>
      </c>
    </row>
    <row r="27" spans="1:38" ht="27" customHeight="1">
      <c r="A27" s="116" t="s">
        <v>411</v>
      </c>
      <c r="B27" s="122" t="str">
        <f>IF(ISERROR(VLOOKUP(A27,【入力用】個人登録!$A$21:$R$50,18,FALSE)),"",VLOOKUP(A27,【入力用】個人登録!$A$21:$R$50,18,FALSE)) &amp; IF(ISERROR(VLOOKUP(A27,【入力用】個人登録!$A$59:$R$127,18,FALSE)),"",VLOOKUP(A27,【入力用】個人登録!$A$59:$R$127,18,FALSE))</f>
        <v/>
      </c>
      <c r="C27" s="727" t="str">
        <f>IF(ISERROR(VLOOKUP(A27,【入力用】個人登録!$A$21:$P$50,2,FALSE)),"",VLOOKUP(A27,【入力用】個人登録!$A$21:$P$50,2,FALSE)) &amp; IF(ISERROR(VLOOKUP(A27,【入力用】個人登録!$A$59:$P$127,2,FALSE)),"",VLOOKUP(A27,【入力用】個人登録!$A$59:$P$127,2,FALSE))</f>
        <v/>
      </c>
      <c r="D27" s="728"/>
      <c r="E27" s="753" t="str">
        <f>IF(ISERROR(VLOOKUP(A27,【入力用】個人登録!$A$21:$P$50,5,FALSE)),"",VLOOKUP(A27,【入力用】個人登録!$A$21:$P$50,5,FALSE)) &amp; IF(ISERROR(VLOOKUP(A27,【入力用】個人登録!$A$59:$P$127,5,FALSE)),"",VLOOKUP(A27,【入力用】個人登録!$A$59:$P$127,5,FALSE))</f>
        <v/>
      </c>
      <c r="F27" s="755"/>
      <c r="G27" s="788" t="str">
        <f>TEXT(IF(ISERROR(VLOOKUP(A27,【入力用】個人登録!$A$21:$P$50,12,FALSE)),"",VLOOKUP(A27,【入力用】個人登録!$A$21:$P$50,12,FALSE)) &amp; IF(ISERROR(VLOOKUP(A27,【入力用】個人登録!$A$59:$P$127,12,FALSE)),"",VLOOKUP(A27,【入力用】個人登録!$A$59:$P$127,12,FALSE)),"yyyy/m/d")</f>
        <v/>
      </c>
      <c r="H27" s="788"/>
      <c r="I27" s="867" t="str">
        <f t="shared" si="1"/>
        <v/>
      </c>
      <c r="J27" s="867"/>
      <c r="K27" s="867"/>
      <c r="L27" s="867"/>
      <c r="M27" s="867"/>
      <c r="N27" s="867"/>
      <c r="O27" s="789" t="str">
        <f>IF(ISERROR(VLOOKUP(A27,【入力用】個人登録!$A$21:$Q$50,17,FALSE)),"",VLOOKUP(A27,【入力用】個人登録!$A$21:$Q$50,17,FALSE)) &amp; IF(ISERROR(VLOOKUP(A27,【入力用】個人登録!$A$59:$Q$127,17,FALSE)),"",VLOOKUP(A27,【入力用】個人登録!$A$59:$Q$127,17,FALSE))</f>
        <v/>
      </c>
      <c r="P27" s="790"/>
      <c r="Q27" s="790"/>
      <c r="R27" s="790"/>
      <c r="S27" s="790"/>
      <c r="T27" s="790"/>
      <c r="U27" s="790"/>
      <c r="V27" s="791"/>
      <c r="W27" s="792" t="str">
        <f>IF(ISERROR(VLOOKUP(A27,【入力用】個人登録!$A$21:$P$50,16,FALSE)),"",VLOOKUP(A27,【入力用】個人登録!$A$21:$P$50,16,FALSE)) &amp; IF(ISERROR(VLOOKUP(A27,【入力用】個人登録!$A$59:$P$127,16,FALSE)),"",VLOOKUP(A27,【入力用】個人登録!$A$59:$P$127,16,FALSE))</f>
        <v/>
      </c>
      <c r="X27" s="793"/>
      <c r="Y27" s="793"/>
      <c r="Z27" s="794"/>
      <c r="AA27" s="120" t="str">
        <f>IF(ISERROR(VLOOKUP(AJ27,【入力用】個人登録!$A$21:$P$50,2,FALSE)),"",VLOOKUP(AJ27,【入力用】個人登録!$A$21:$P$50,2,FALSE)) &amp; IF(ISERROR(VLOOKUP(AJ27,【入力用】個人登録!$A$59:$P$127,2,FALSE)),"",VLOOKUP(AJ27,【入力用】個人登録!$A$59:$P$127,2,FALSE))</f>
        <v/>
      </c>
      <c r="AB27" s="753" t="str">
        <f>IF(ISERROR(VLOOKUP(AJ27,【入力用】個人登録!$A$21:$P$50,5,FALSE)),"",VLOOKUP(AJ27,【入力用】個人登録!$A$21:$P$50,5,FALSE)) &amp; IF(ISERROR(VLOOKUP(AJ27,【入力用】個人登録!$A$59:$P$127,5,FALSE)),"",VLOOKUP(AJ27,【入力用】個人登録!$A$59:$P$127,5,FALSE))</f>
        <v/>
      </c>
      <c r="AC27" s="754"/>
      <c r="AD27" s="755"/>
      <c r="AE27" s="756" t="str">
        <f>TEXT(IF(ISERROR(VLOOKUP(AJ27,【入力用】個人登録!$A$21:$P$50,12,FALSE)),"",VLOOKUP(AJ27,【入力用】個人登録!$A$21:$P$50,12,FALSE)) &amp; IF(ISERROR(VLOOKUP(AJ27,【入力用】個人登録!$A$59:$P$127,12,FALSE)),"",VLOOKUP(AJ27,【入力用】個人登録!$A$59:$P$127,12,FALSE)),"yyyy/m/d")</f>
        <v/>
      </c>
      <c r="AF27" s="757"/>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IF(ISERROR(VLOOKUP(AJ27,【入力用】個人登録!$A$21:$R$50,18,FALSE)),"",VLOOKUP(AJ27,【入力用】個人登録!$A$21:$R$50,18,FALSE)) &amp; IF(ISERROR(VLOOKUP(AJ27,【入力用】個人登録!$A$63:$R$127,18,FALSE)),"",VLOOKUP(AJ27,【入力用】個人登録!$A$63:$R$127,18,FALSE))</f>
        <v/>
      </c>
    </row>
    <row r="28" spans="1:38" ht="27" customHeight="1">
      <c r="A28" s="116" t="s">
        <v>484</v>
      </c>
      <c r="B28" s="122" t="str">
        <f>IF(ISERROR(VLOOKUP(A28,【入力用】個人登録!$A$21:$R$50,18,FALSE)),"",VLOOKUP(A28,【入力用】個人登録!$A$21:$R$50,18,FALSE)) &amp; IF(ISERROR(VLOOKUP(A28,【入力用】個人登録!$A$59:$R$127,18,FALSE)),"",VLOOKUP(A28,【入力用】個人登録!$A$59:$R$127,18,FALSE))</f>
        <v/>
      </c>
      <c r="C28" s="727" t="str">
        <f>IF(ISERROR(VLOOKUP(A28,【入力用】個人登録!$A$21:$P$50,2,FALSE)),"",VLOOKUP(A28,【入力用】個人登録!$A$21:$P$50,2,FALSE)) &amp; IF(ISERROR(VLOOKUP(A28,【入力用】個人登録!$A$59:$P$127,2,FALSE)),"",VLOOKUP(A28,【入力用】個人登録!$A$59:$P$127,2,FALSE))</f>
        <v/>
      </c>
      <c r="D28" s="728"/>
      <c r="E28" s="753" t="str">
        <f>IF(ISERROR(VLOOKUP(A28,【入力用】個人登録!$A$21:$P$50,5,FALSE)),"",VLOOKUP(A28,【入力用】個人登録!$A$21:$P$50,5,FALSE)) &amp; IF(ISERROR(VLOOKUP(A28,【入力用】個人登録!$A$59:$P$127,5,FALSE)),"",VLOOKUP(A28,【入力用】個人登録!$A$59:$P$127,5,FALSE))</f>
        <v/>
      </c>
      <c r="F28" s="755"/>
      <c r="G28" s="788" t="str">
        <f>TEXT(IF(ISERROR(VLOOKUP(A28,【入力用】個人登録!$A$21:$P$50,12,FALSE)),"",VLOOKUP(A28,【入力用】個人登録!$A$21:$P$50,12,FALSE)) &amp; IF(ISERROR(VLOOKUP(A28,【入力用】個人登録!$A$59:$P$127,12,FALSE)),"",VLOOKUP(A28,【入力用】個人登録!$A$59:$P$127,12,FALSE)),"yyyy/m/d")</f>
        <v/>
      </c>
      <c r="H28" s="788"/>
      <c r="I28" s="867" t="str">
        <f t="shared" si="1"/>
        <v/>
      </c>
      <c r="J28" s="867"/>
      <c r="K28" s="867"/>
      <c r="L28" s="867"/>
      <c r="M28" s="867"/>
      <c r="N28" s="867"/>
      <c r="O28" s="789" t="str">
        <f>IF(ISERROR(VLOOKUP(A28,【入力用】個人登録!$A$21:$Q$50,17,FALSE)),"",VLOOKUP(A28,【入力用】個人登録!$A$21:$Q$50,17,FALSE)) &amp; IF(ISERROR(VLOOKUP(A28,【入力用】個人登録!$A$59:$Q$127,17,FALSE)),"",VLOOKUP(A28,【入力用】個人登録!$A$59:$Q$127,17,FALSE))</f>
        <v/>
      </c>
      <c r="P28" s="790"/>
      <c r="Q28" s="790"/>
      <c r="R28" s="790"/>
      <c r="S28" s="790"/>
      <c r="T28" s="790"/>
      <c r="U28" s="790"/>
      <c r="V28" s="791"/>
      <c r="W28" s="792" t="str">
        <f>IF(ISERROR(VLOOKUP(A28,【入力用】個人登録!$A$21:$P$50,16,FALSE)),"",VLOOKUP(A28,【入力用】個人登録!$A$21:$P$50,16,FALSE)) &amp; IF(ISERROR(VLOOKUP(A28,【入力用】個人登録!$A$59:$P$127,16,FALSE)),"",VLOOKUP(A28,【入力用】個人登録!$A$59:$P$127,16,FALSE))</f>
        <v/>
      </c>
      <c r="X28" s="793"/>
      <c r="Y28" s="793"/>
      <c r="Z28" s="794"/>
      <c r="AA28" s="120" t="str">
        <f>IF(ISERROR(VLOOKUP(AJ28,【入力用】個人登録!$A$21:$P$50,2,FALSE)),"",VLOOKUP(AJ28,【入力用】個人登録!$A$21:$P$50,2,FALSE)) &amp; IF(ISERROR(VLOOKUP(AJ28,【入力用】個人登録!$A$59:$P$127,2,FALSE)),"",VLOOKUP(AJ28,【入力用】個人登録!$A$59:$P$127,2,FALSE))</f>
        <v/>
      </c>
      <c r="AB28" s="753" t="str">
        <f>IF(ISERROR(VLOOKUP(AJ28,【入力用】個人登録!$A$21:$P$50,5,FALSE)),"",VLOOKUP(AJ28,【入力用】個人登録!$A$21:$P$50,5,FALSE)) &amp; IF(ISERROR(VLOOKUP(AJ28,【入力用】個人登録!$A$59:$P$127,5,FALSE)),"",VLOOKUP(AJ28,【入力用】個人登録!$A$59:$P$127,5,FALSE))</f>
        <v/>
      </c>
      <c r="AC28" s="754"/>
      <c r="AD28" s="755"/>
      <c r="AE28" s="756" t="str">
        <f>TEXT(IF(ISERROR(VLOOKUP(AJ28,【入力用】個人登録!$A$21:$P$50,12,FALSE)),"",VLOOKUP(AJ28,【入力用】個人登録!$A$21:$P$50,12,FALSE)) &amp; IF(ISERROR(VLOOKUP(AJ28,【入力用】個人登録!$A$59:$P$127,12,FALSE)),"",VLOOKUP(AJ28,【入力用】個人登録!$A$59:$P$127,12,FALSE)),"yyyy/m/d")</f>
        <v/>
      </c>
      <c r="AF28" s="757"/>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IF(ISERROR(VLOOKUP(AJ28,【入力用】個人登録!$A$21:$R$50,18,FALSE)),"",VLOOKUP(AJ28,【入力用】個人登録!$A$21:$R$50,18,FALSE)) &amp; IF(ISERROR(VLOOKUP(AJ28,【入力用】個人登録!$A$63:$R$127,18,FALSE)),"",VLOOKUP(AJ28,【入力用】個人登録!$A$63:$R$127,18,FALSE))</f>
        <v/>
      </c>
    </row>
    <row r="29" spans="1:38" ht="27" customHeight="1">
      <c r="A29" s="116" t="s">
        <v>412</v>
      </c>
      <c r="B29" s="122" t="str">
        <f>IF(ISERROR(VLOOKUP(A29,【入力用】個人登録!$A$21:$R$50,18,FALSE)),"",VLOOKUP(A29,【入力用】個人登録!$A$21:$R$50,18,FALSE)) &amp; IF(ISERROR(VLOOKUP(A29,【入力用】個人登録!$A$59:$R$127,18,FALSE)),"",VLOOKUP(A29,【入力用】個人登録!$A$59:$R$127,18,FALSE))</f>
        <v/>
      </c>
      <c r="C29" s="727" t="str">
        <f>IF(ISERROR(VLOOKUP(A29,【入力用】個人登録!$A$21:$P$50,2,FALSE)),"",VLOOKUP(A29,【入力用】個人登録!$A$21:$P$50,2,FALSE)) &amp; IF(ISERROR(VLOOKUP(A29,【入力用】個人登録!$A$59:$P$127,2,FALSE)),"",VLOOKUP(A29,【入力用】個人登録!$A$59:$P$127,2,FALSE))</f>
        <v/>
      </c>
      <c r="D29" s="728"/>
      <c r="E29" s="753" t="str">
        <f>IF(ISERROR(VLOOKUP(A29,【入力用】個人登録!$A$21:$P$50,5,FALSE)),"",VLOOKUP(A29,【入力用】個人登録!$A$21:$P$50,5,FALSE)) &amp; IF(ISERROR(VLOOKUP(A29,【入力用】個人登録!$A$59:$P$127,5,FALSE)),"",VLOOKUP(A29,【入力用】個人登録!$A$59:$P$127,5,FALSE))</f>
        <v/>
      </c>
      <c r="F29" s="755"/>
      <c r="G29" s="788" t="str">
        <f>TEXT(IF(ISERROR(VLOOKUP(A29,【入力用】個人登録!$A$21:$P$50,12,FALSE)),"",VLOOKUP(A29,【入力用】個人登録!$A$21:$P$50,12,FALSE)) &amp; IF(ISERROR(VLOOKUP(A29,【入力用】個人登録!$A$59:$P$127,12,FALSE)),"",VLOOKUP(A29,【入力用】個人登録!$A$59:$P$127,12,FALSE)),"yyyy/m/d")</f>
        <v/>
      </c>
      <c r="H29" s="788"/>
      <c r="I29" s="867" t="str">
        <f t="shared" si="1"/>
        <v/>
      </c>
      <c r="J29" s="867"/>
      <c r="K29" s="867"/>
      <c r="L29" s="867"/>
      <c r="M29" s="867"/>
      <c r="N29" s="867"/>
      <c r="O29" s="789" t="str">
        <f>IF(ISERROR(VLOOKUP(A29,【入力用】個人登録!$A$21:$Q$50,17,FALSE)),"",VLOOKUP(A29,【入力用】個人登録!$A$21:$Q$50,17,FALSE)) &amp; IF(ISERROR(VLOOKUP(A29,【入力用】個人登録!$A$59:$Q$127,17,FALSE)),"",VLOOKUP(A29,【入力用】個人登録!$A$59:$Q$127,17,FALSE))</f>
        <v/>
      </c>
      <c r="P29" s="790"/>
      <c r="Q29" s="790"/>
      <c r="R29" s="790"/>
      <c r="S29" s="790"/>
      <c r="T29" s="790"/>
      <c r="U29" s="790"/>
      <c r="V29" s="791"/>
      <c r="W29" s="792" t="str">
        <f>IF(ISERROR(VLOOKUP(A29,【入力用】個人登録!$A$21:$P$50,16,FALSE)),"",VLOOKUP(A29,【入力用】個人登録!$A$21:$P$50,16,FALSE)) &amp; IF(ISERROR(VLOOKUP(A29,【入力用】個人登録!$A$59:$P$127,16,FALSE)),"",VLOOKUP(A29,【入力用】個人登録!$A$59:$P$127,16,FALSE))</f>
        <v/>
      </c>
      <c r="X29" s="793"/>
      <c r="Y29" s="793"/>
      <c r="Z29" s="794"/>
      <c r="AA29" s="120" t="str">
        <f>IF(ISERROR(VLOOKUP(AJ29,【入力用】個人登録!$A$21:$P$50,2,FALSE)),"",VLOOKUP(AJ29,【入力用】個人登録!$A$21:$P$50,2,FALSE)) &amp; IF(ISERROR(VLOOKUP(AJ29,【入力用】個人登録!$A$59:$P$127,2,FALSE)),"",VLOOKUP(AJ29,【入力用】個人登録!$A$59:$P$127,2,FALSE))</f>
        <v/>
      </c>
      <c r="AB29" s="753" t="str">
        <f>IF(ISERROR(VLOOKUP(AJ29,【入力用】個人登録!$A$21:$P$50,5,FALSE)),"",VLOOKUP(AJ29,【入力用】個人登録!$A$21:$P$50,5,FALSE)) &amp; IF(ISERROR(VLOOKUP(AJ29,【入力用】個人登録!$A$59:$P$127,5,FALSE)),"",VLOOKUP(AJ29,【入力用】個人登録!$A$59:$P$127,5,FALSE))</f>
        <v/>
      </c>
      <c r="AC29" s="754"/>
      <c r="AD29" s="755"/>
      <c r="AE29" s="756" t="str">
        <f>TEXT(IF(ISERROR(VLOOKUP(AJ29,【入力用】個人登録!$A$21:$P$50,12,FALSE)),"",VLOOKUP(AJ29,【入力用】個人登録!$A$21:$P$50,12,FALSE)) &amp; IF(ISERROR(VLOOKUP(AJ29,【入力用】個人登録!$A$59:$P$127,12,FALSE)),"",VLOOKUP(AJ29,【入力用】個人登録!$A$59:$P$127,12,FALSE)),"yyyy/m/d")</f>
        <v/>
      </c>
      <c r="AF29" s="757"/>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IF(ISERROR(VLOOKUP(AJ29,【入力用】個人登録!$A$21:$R$50,18,FALSE)),"",VLOOKUP(AJ29,【入力用】個人登録!$A$21:$R$50,18,FALSE)) &amp; IF(ISERROR(VLOOKUP(AJ29,【入力用】個人登録!$A$63:$R$127,18,FALSE)),"",VLOOKUP(AJ29,【入力用】個人登録!$A$63:$R$127,18,FALSE))</f>
        <v/>
      </c>
    </row>
    <row r="30" spans="1:38" ht="27" customHeight="1">
      <c r="A30" s="116" t="s">
        <v>413</v>
      </c>
      <c r="B30" s="122" t="str">
        <f>IF(ISERROR(VLOOKUP(A30,【入力用】個人登録!$A$21:$R$50,18,FALSE)),"",VLOOKUP(A30,【入力用】個人登録!$A$21:$R$50,18,FALSE)) &amp; IF(ISERROR(VLOOKUP(A30,【入力用】個人登録!$A$59:$R$127,18,FALSE)),"",VLOOKUP(A30,【入力用】個人登録!$A$59:$R$127,18,FALSE))</f>
        <v/>
      </c>
      <c r="C30" s="727" t="str">
        <f>IF(ISERROR(VLOOKUP(A30,【入力用】個人登録!$A$21:$P$50,2,FALSE)),"",VLOOKUP(A30,【入力用】個人登録!$A$21:$P$50,2,FALSE)) &amp; IF(ISERROR(VLOOKUP(A30,【入力用】個人登録!$A$59:$P$127,2,FALSE)),"",VLOOKUP(A30,【入力用】個人登録!$A$59:$P$127,2,FALSE))</f>
        <v/>
      </c>
      <c r="D30" s="728"/>
      <c r="E30" s="753" t="str">
        <f>IF(ISERROR(VLOOKUP(A30,【入力用】個人登録!$A$21:$P$50,5,FALSE)),"",VLOOKUP(A30,【入力用】個人登録!$A$21:$P$50,5,FALSE)) &amp; IF(ISERROR(VLOOKUP(A30,【入力用】個人登録!$A$59:$P$127,5,FALSE)),"",VLOOKUP(A30,【入力用】個人登録!$A$59:$P$127,5,FALSE))</f>
        <v/>
      </c>
      <c r="F30" s="755"/>
      <c r="G30" s="788" t="str">
        <f>TEXT(IF(ISERROR(VLOOKUP(A30,【入力用】個人登録!$A$21:$P$50,12,FALSE)),"",VLOOKUP(A30,【入力用】個人登録!$A$21:$P$50,12,FALSE)) &amp; IF(ISERROR(VLOOKUP(A30,【入力用】個人登録!$A$59:$P$127,12,FALSE)),"",VLOOKUP(A30,【入力用】個人登録!$A$59:$P$127,12,FALSE)),"yyyy/m/d")</f>
        <v/>
      </c>
      <c r="H30" s="788"/>
      <c r="I30" s="867" t="str">
        <f t="shared" si="1"/>
        <v/>
      </c>
      <c r="J30" s="867"/>
      <c r="K30" s="867"/>
      <c r="L30" s="867"/>
      <c r="M30" s="867"/>
      <c r="N30" s="867"/>
      <c r="O30" s="789" t="str">
        <f>IF(ISERROR(VLOOKUP(A30,【入力用】個人登録!$A$21:$Q$50,17,FALSE)),"",VLOOKUP(A30,【入力用】個人登録!$A$21:$Q$50,17,FALSE)) &amp; IF(ISERROR(VLOOKUP(A30,【入力用】個人登録!$A$59:$Q$127,17,FALSE)),"",VLOOKUP(A30,【入力用】個人登録!$A$59:$Q$127,17,FALSE))</f>
        <v/>
      </c>
      <c r="P30" s="790"/>
      <c r="Q30" s="790"/>
      <c r="R30" s="790"/>
      <c r="S30" s="790"/>
      <c r="T30" s="790"/>
      <c r="U30" s="790"/>
      <c r="V30" s="791"/>
      <c r="W30" s="792" t="str">
        <f>IF(ISERROR(VLOOKUP(A30,【入力用】個人登録!$A$21:$P$50,16,FALSE)),"",VLOOKUP(A30,【入力用】個人登録!$A$21:$P$50,16,FALSE)) &amp; IF(ISERROR(VLOOKUP(A30,【入力用】個人登録!$A$59:$P$127,16,FALSE)),"",VLOOKUP(A30,【入力用】個人登録!$A$59:$P$127,16,FALSE))</f>
        <v/>
      </c>
      <c r="X30" s="793"/>
      <c r="Y30" s="793"/>
      <c r="Z30" s="794"/>
      <c r="AA30" s="120" t="str">
        <f>IF(ISERROR(VLOOKUP(AJ30,【入力用】個人登録!$A$21:$P$50,2,FALSE)),"",VLOOKUP(AJ30,【入力用】個人登録!$A$21:$P$50,2,FALSE)) &amp; IF(ISERROR(VLOOKUP(AJ30,【入力用】個人登録!$A$59:$P$127,2,FALSE)),"",VLOOKUP(AJ30,【入力用】個人登録!$A$59:$P$127,2,FALSE))</f>
        <v/>
      </c>
      <c r="AB30" s="753" t="str">
        <f>IF(ISERROR(VLOOKUP(AJ30,【入力用】個人登録!$A$21:$P$50,5,FALSE)),"",VLOOKUP(AJ30,【入力用】個人登録!$A$21:$P$50,5,FALSE)) &amp; IF(ISERROR(VLOOKUP(AJ30,【入力用】個人登録!$A$59:$P$127,5,FALSE)),"",VLOOKUP(AJ30,【入力用】個人登録!$A$59:$P$127,5,FALSE))</f>
        <v/>
      </c>
      <c r="AC30" s="754"/>
      <c r="AD30" s="755"/>
      <c r="AE30" s="756" t="str">
        <f>TEXT(IF(ISERROR(VLOOKUP(AJ30,【入力用】個人登録!$A$21:$P$50,12,FALSE)),"",VLOOKUP(AJ30,【入力用】個人登録!$A$21:$P$50,12,FALSE)) &amp; IF(ISERROR(VLOOKUP(AJ30,【入力用】個人登録!$A$59:$P$127,12,FALSE)),"",VLOOKUP(AJ30,【入力用】個人登録!$A$59:$P$127,12,FALSE)),"yyyy/m/d")</f>
        <v/>
      </c>
      <c r="AF30" s="757"/>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IF(ISERROR(VLOOKUP(AJ30,【入力用】個人登録!$A$21:$R$50,18,FALSE)),"",VLOOKUP(AJ30,【入力用】個人登録!$A$21:$R$50,18,FALSE)) &amp; IF(ISERROR(VLOOKUP(AJ30,【入力用】個人登録!$A$63:$R$127,18,FALSE)),"",VLOOKUP(AJ30,【入力用】個人登録!$A$63:$R$127,18,FALSE))</f>
        <v/>
      </c>
    </row>
    <row r="31" spans="1:38" ht="27" customHeight="1" thickBot="1">
      <c r="A31" s="116" t="s">
        <v>321</v>
      </c>
      <c r="B31" s="122" t="str">
        <f>IF(ISERROR(VLOOKUP(A31,【入力用】個人登録!$A$21:$R$50,18,FALSE)),"",VLOOKUP(A31,【入力用】個人登録!$A$21:$R$50,18,FALSE)) &amp; IF(ISERROR(VLOOKUP(A31,【入力用】個人登録!$A$59:$R$127,18,FALSE)),"",VLOOKUP(A31,【入力用】個人登録!$A$59:$R$127,18,FALSE))</f>
        <v/>
      </c>
      <c r="C31" s="729" t="str">
        <f>IF(ISERROR(VLOOKUP(A31,【入力用】個人登録!$A$21:$P$50,2,FALSE)),"",VLOOKUP(A31,【入力用】個人登録!$A$21:$P$50,2,FALSE)) &amp; IF(ISERROR(VLOOKUP(A31,【入力用】個人登録!$A$59:$P$127,2,FALSE)),"",VLOOKUP(A31,【入力用】個人登録!$A$59:$P$127,2,FALSE))</f>
        <v/>
      </c>
      <c r="D31" s="730"/>
      <c r="E31" s="775" t="str">
        <f>IF(ISERROR(VLOOKUP(A31,【入力用】個人登録!$A$21:$P$50,5,FALSE)),"",VLOOKUP(A31,【入力用】個人登録!$A$21:$P$50,5,FALSE)) &amp; IF(ISERROR(VLOOKUP(A31,【入力用】個人登録!$A$59:$P$127,5,FALSE)),"",VLOOKUP(A31,【入力用】個人登録!$A$59:$P$127,5,FALSE))</f>
        <v/>
      </c>
      <c r="F31" s="776"/>
      <c r="G31" s="777" t="str">
        <f>TEXT(IF(ISERROR(VLOOKUP(A31,【入力用】個人登録!$A$21:$P$50,12,FALSE)),"",VLOOKUP(A31,【入力用】個人登録!$A$21:$P$50,12,FALSE)) &amp; IF(ISERROR(VLOOKUP(A31,【入力用】個人登録!$A$59:$P$127,12,FALSE)),"",VLOOKUP(A31,【入力用】個人登録!$A$59:$P$127,12,FALSE)),"yyyy/m/d")</f>
        <v/>
      </c>
      <c r="H31" s="777"/>
      <c r="I31" s="878" t="str">
        <f t="shared" si="1"/>
        <v/>
      </c>
      <c r="J31" s="878"/>
      <c r="K31" s="878"/>
      <c r="L31" s="878"/>
      <c r="M31" s="878"/>
      <c r="N31" s="878"/>
      <c r="O31" s="779" t="str">
        <f>IF(ISERROR(VLOOKUP(A31,【入力用】個人登録!$A$21:$Q$50,17,FALSE)),"",VLOOKUP(A31,【入力用】個人登録!$A$21:$Q$50,17,FALSE)) &amp; IF(ISERROR(VLOOKUP(A31,【入力用】個人登録!$A$59:$Q$127,17,FALSE)),"",VLOOKUP(A31,【入力用】個人登録!$A$59:$Q$127,17,FALSE))</f>
        <v/>
      </c>
      <c r="P31" s="780"/>
      <c r="Q31" s="780"/>
      <c r="R31" s="780"/>
      <c r="S31" s="780"/>
      <c r="T31" s="780"/>
      <c r="U31" s="780"/>
      <c r="V31" s="781"/>
      <c r="W31" s="782" t="str">
        <f>IF(ISERROR(VLOOKUP(A31,【入力用】個人登録!$A$21:$P$50,16,FALSE)),"",VLOOKUP(A31,【入力用】個人登録!$A$21:$P$50,16,FALSE)) &amp; IF(ISERROR(VLOOKUP(A31,【入力用】個人登録!$A$59:$P$127,16,FALSE)),"",VLOOKUP(A31,【入力用】個人登録!$A$59:$P$127,16,FALSE))</f>
        <v/>
      </c>
      <c r="X31" s="783"/>
      <c r="Y31" s="783"/>
      <c r="Z31" s="784"/>
      <c r="AA31" s="123" t="str">
        <f>IF(ISERROR(VLOOKUP(AJ31,【入力用】個人登録!$A$21:$P$50,2,FALSE)),"",VLOOKUP(AJ31,【入力用】個人登録!$A$21:$P$50,2,FALSE)) &amp; IF(ISERROR(VLOOKUP(AJ31,【入力用】個人登録!$A$59:$P$127,2,FALSE)),"",VLOOKUP(AJ31,【入力用】個人登録!$A$59:$P$127,2,FALSE))</f>
        <v/>
      </c>
      <c r="AB31" s="775" t="str">
        <f>IF(ISERROR(VLOOKUP(AJ31,【入力用】個人登録!$A$21:$P$50,5,FALSE)),"",VLOOKUP(AJ31,【入力用】個人登録!$A$21:$P$50,5,FALSE)) &amp; IF(ISERROR(VLOOKUP(AJ31,【入力用】個人登録!$A$59:$P$127,5,FALSE)),"",VLOOKUP(AJ31,【入力用】個人登録!$A$59:$P$127,5,FALSE))</f>
        <v/>
      </c>
      <c r="AC31" s="785"/>
      <c r="AD31" s="776"/>
      <c r="AE31" s="786" t="str">
        <f>TEXT(IF(ISERROR(VLOOKUP(AJ31,【入力用】個人登録!$A$21:$P$50,12,FALSE)),"",VLOOKUP(AJ31,【入力用】個人登録!$A$21:$P$50,12,FALSE)) &amp; IF(ISERROR(VLOOKUP(AJ31,【入力用】個人登録!$A$59:$P$127,12,FALSE)),"",VLOOKUP(AJ31,【入力用】個人登録!$A$59:$P$127,12,FALSE)),"yyyy/m/d")</f>
        <v/>
      </c>
      <c r="AF31" s="787"/>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IF(ISERROR(VLOOKUP(AJ31,【入力用】個人登録!$A$21:$R$50,18,FALSE)),"",VLOOKUP(AJ31,【入力用】個人登録!$A$21:$R$50,18,FALSE)) &amp; IF(ISERROR(VLOOKUP(AJ31,【入力用】個人登録!$A$63:$R$127,18,FALSE)),"",VLOOKUP(AJ31,【入力用】個人登録!$A$63:$R$127,18,FALSE))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748" t="s">
        <v>52</v>
      </c>
      <c r="E33" s="748"/>
      <c r="F33" s="748"/>
      <c r="G33" s="748"/>
      <c r="H33" s="748"/>
      <c r="I33" s="748"/>
      <c r="J33" s="748"/>
      <c r="K33" s="748"/>
      <c r="L33" s="748"/>
      <c r="M33" s="748"/>
      <c r="N33" s="748"/>
      <c r="O33" s="748"/>
      <c r="P33" s="748"/>
      <c r="Q33" s="748"/>
      <c r="R33" s="748"/>
      <c r="S33" s="748"/>
      <c r="T33" s="748"/>
      <c r="U33" s="748"/>
      <c r="V33" s="748"/>
      <c r="W33" s="748"/>
      <c r="X33" s="748"/>
      <c r="Y33" s="748"/>
      <c r="Z33" s="748"/>
      <c r="AA33" s="748"/>
      <c r="AB33" s="748"/>
      <c r="AC33" s="748"/>
      <c r="AD33" s="748"/>
      <c r="AE33" s="748"/>
      <c r="AF33" s="748"/>
      <c r="AG33" s="748"/>
      <c r="AH33" s="748"/>
      <c r="AI33" s="748"/>
    </row>
    <row r="34" spans="3:50" ht="12.75" customHeight="1">
      <c r="C34" s="2"/>
      <c r="D34" s="748" t="s">
        <v>53</v>
      </c>
      <c r="E34" s="748"/>
      <c r="F34" s="748"/>
      <c r="G34" s="748"/>
      <c r="H34" s="748"/>
      <c r="I34" s="748"/>
      <c r="J34" s="748"/>
      <c r="K34" s="748"/>
      <c r="L34" s="748"/>
      <c r="M34" s="748"/>
      <c r="N34" s="748"/>
      <c r="O34" s="748"/>
      <c r="P34" s="748"/>
      <c r="Q34" s="748"/>
      <c r="R34" s="748"/>
      <c r="S34" s="748"/>
      <c r="T34" s="748"/>
      <c r="U34" s="748"/>
      <c r="V34" s="748"/>
      <c r="W34" s="748"/>
      <c r="X34" s="748"/>
      <c r="Y34" s="748"/>
      <c r="Z34" s="748"/>
      <c r="AA34" s="748"/>
      <c r="AB34" s="748"/>
      <c r="AC34" s="748"/>
      <c r="AD34" s="748"/>
      <c r="AE34" s="748"/>
      <c r="AF34" s="748"/>
      <c r="AG34" s="748"/>
      <c r="AH34" s="748"/>
      <c r="AI34" s="748"/>
    </row>
    <row r="35" spans="3:50" ht="18" customHeight="1" thickBot="1">
      <c r="C35" s="2"/>
      <c r="D35" s="2"/>
      <c r="E35" s="741" t="str">
        <f>E2</f>
        <v>Ａ 表 （日本協会）</v>
      </c>
      <c r="F35" s="738"/>
      <c r="G35" s="738"/>
      <c r="H35" s="3"/>
      <c r="I35" s="3"/>
      <c r="J35" s="3"/>
      <c r="K35" s="3"/>
      <c r="L35" s="749">
        <f>L2</f>
        <v>2026</v>
      </c>
      <c r="M35" s="749"/>
      <c r="N35" s="3" t="s">
        <v>49</v>
      </c>
      <c r="O35" s="3"/>
      <c r="P35" s="3"/>
      <c r="Q35" s="3"/>
      <c r="R35" s="3" t="s">
        <v>50</v>
      </c>
      <c r="S35" s="3"/>
      <c r="T35" s="3"/>
      <c r="U35" s="87" t="s">
        <v>55</v>
      </c>
      <c r="V35" s="773" t="s">
        <v>201</v>
      </c>
      <c r="W35" s="773"/>
      <c r="X35" s="89">
        <f>X2</f>
        <v>0</v>
      </c>
      <c r="Y35" s="89"/>
      <c r="Z35" s="3"/>
      <c r="AA35" s="3"/>
      <c r="AB35" s="3"/>
      <c r="AC35" s="3"/>
      <c r="AD35" s="3"/>
      <c r="AE35" s="3"/>
      <c r="AF35" s="3" t="s">
        <v>51</v>
      </c>
      <c r="AG35" s="2"/>
      <c r="AH35" s="2"/>
      <c r="AI35" s="2"/>
    </row>
    <row r="36" spans="3:50" ht="18.75" customHeight="1">
      <c r="C36" s="91"/>
      <c r="D36" s="92"/>
      <c r="E36" s="92"/>
      <c r="F36" s="93"/>
      <c r="G36" s="94"/>
      <c r="H36" s="853" t="s">
        <v>12</v>
      </c>
      <c r="I36" s="95"/>
      <c r="J36" s="95"/>
      <c r="K36" s="96"/>
      <c r="L36" s="95"/>
      <c r="M36" s="96"/>
      <c r="N36" s="97" t="str">
        <f>IF($N$3="","",$N$3)</f>
        <v>○</v>
      </c>
      <c r="O36" s="97" t="str">
        <f>IF($O$3="","",$O$3)</f>
        <v>○</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37" t="s">
        <v>8</v>
      </c>
      <c r="D37" s="738"/>
      <c r="E37" s="739"/>
      <c r="F37" s="100"/>
      <c r="G37" s="179"/>
      <c r="H37" s="854"/>
      <c r="I37" s="750" t="s">
        <v>13</v>
      </c>
      <c r="J37" s="750" t="s">
        <v>19</v>
      </c>
      <c r="K37" s="750" t="s">
        <v>20</v>
      </c>
      <c r="L37" s="750" t="s">
        <v>21</v>
      </c>
      <c r="M37" s="750" t="s">
        <v>22</v>
      </c>
      <c r="N37" s="750" t="s">
        <v>23</v>
      </c>
      <c r="O37" s="750" t="s">
        <v>24</v>
      </c>
      <c r="P37" s="750" t="s">
        <v>25</v>
      </c>
      <c r="Q37" s="750" t="s">
        <v>26</v>
      </c>
      <c r="R37" s="750" t="s">
        <v>54</v>
      </c>
      <c r="S37" s="750" t="s">
        <v>27</v>
      </c>
      <c r="T37" s="750" t="s">
        <v>28</v>
      </c>
      <c r="U37" s="750" t="s">
        <v>29</v>
      </c>
      <c r="V37" s="750" t="s">
        <v>30</v>
      </c>
      <c r="W37" s="750" t="s">
        <v>31</v>
      </c>
      <c r="X37" s="750" t="s">
        <v>32</v>
      </c>
      <c r="Y37" s="750" t="s">
        <v>33</v>
      </c>
      <c r="Z37" s="750" t="s">
        <v>34</v>
      </c>
      <c r="AA37" s="750" t="s">
        <v>35</v>
      </c>
      <c r="AB37" s="750" t="s">
        <v>36</v>
      </c>
      <c r="AC37" s="850" t="s">
        <v>37</v>
      </c>
      <c r="AD37" s="101">
        <v>1</v>
      </c>
      <c r="AE37" s="856" t="s">
        <v>265</v>
      </c>
      <c r="AF37" s="856"/>
      <c r="AG37" s="856"/>
      <c r="AH37" s="856"/>
      <c r="AI37" s="857"/>
    </row>
    <row r="38" spans="3:50" ht="30" customHeight="1">
      <c r="C38" s="740"/>
      <c r="D38" s="738"/>
      <c r="E38" s="739"/>
      <c r="F38" s="746">
        <f>F5</f>
        <v>0</v>
      </c>
      <c r="G38" s="747"/>
      <c r="H38" s="854"/>
      <c r="I38" s="751"/>
      <c r="J38" s="751"/>
      <c r="K38" s="751"/>
      <c r="L38" s="751"/>
      <c r="M38" s="751"/>
      <c r="N38" s="751"/>
      <c r="O38" s="751"/>
      <c r="P38" s="751"/>
      <c r="Q38" s="751"/>
      <c r="R38" s="751"/>
      <c r="S38" s="751"/>
      <c r="T38" s="751"/>
      <c r="U38" s="751"/>
      <c r="V38" s="751"/>
      <c r="W38" s="751"/>
      <c r="X38" s="751"/>
      <c r="Y38" s="751"/>
      <c r="Z38" s="751"/>
      <c r="AA38" s="751"/>
      <c r="AB38" s="751"/>
      <c r="AC38" s="851"/>
      <c r="AD38" s="102">
        <v>2</v>
      </c>
      <c r="AE38" s="856" t="s">
        <v>46</v>
      </c>
      <c r="AF38" s="856"/>
      <c r="AG38" s="856"/>
      <c r="AH38" s="856"/>
      <c r="AI38" s="857"/>
    </row>
    <row r="39" spans="3:50" ht="9" customHeight="1">
      <c r="C39" s="860" t="s">
        <v>9</v>
      </c>
      <c r="D39" s="738"/>
      <c r="E39" s="739"/>
      <c r="F39" s="100"/>
      <c r="G39" s="103"/>
      <c r="H39" s="854"/>
      <c r="I39" s="751"/>
      <c r="J39" s="751"/>
      <c r="K39" s="751"/>
      <c r="L39" s="751"/>
      <c r="M39" s="751"/>
      <c r="N39" s="751"/>
      <c r="O39" s="751"/>
      <c r="P39" s="751"/>
      <c r="Q39" s="751"/>
      <c r="R39" s="751"/>
      <c r="S39" s="751"/>
      <c r="T39" s="751"/>
      <c r="U39" s="751"/>
      <c r="V39" s="751"/>
      <c r="W39" s="751"/>
      <c r="X39" s="751"/>
      <c r="Y39" s="751"/>
      <c r="Z39" s="751"/>
      <c r="AA39" s="751"/>
      <c r="AB39" s="751"/>
      <c r="AC39" s="851"/>
      <c r="AD39" s="102"/>
      <c r="AE39" s="104"/>
      <c r="AF39" s="104"/>
      <c r="AG39" s="104"/>
      <c r="AH39" s="104"/>
      <c r="AI39" s="127"/>
    </row>
    <row r="40" spans="3:50" ht="27.75" customHeight="1" thickBot="1">
      <c r="C40" s="734"/>
      <c r="D40" s="735"/>
      <c r="E40" s="736"/>
      <c r="F40" s="100"/>
      <c r="G40" s="105" t="str">
        <f>G7</f>
        <v>県</v>
      </c>
      <c r="H40" s="855"/>
      <c r="I40" s="752"/>
      <c r="J40" s="752"/>
      <c r="K40" s="752"/>
      <c r="L40" s="752"/>
      <c r="M40" s="752"/>
      <c r="N40" s="752"/>
      <c r="O40" s="752"/>
      <c r="P40" s="752"/>
      <c r="Q40" s="752"/>
      <c r="R40" s="752"/>
      <c r="S40" s="752"/>
      <c r="T40" s="752"/>
      <c r="U40" s="752"/>
      <c r="V40" s="752"/>
      <c r="W40" s="752"/>
      <c r="X40" s="752"/>
      <c r="Y40" s="752"/>
      <c r="Z40" s="752"/>
      <c r="AA40" s="752"/>
      <c r="AB40" s="752"/>
      <c r="AC40" s="852"/>
      <c r="AD40" s="106">
        <v>3</v>
      </c>
      <c r="AE40" s="107" t="s">
        <v>47</v>
      </c>
      <c r="AF40" s="104"/>
      <c r="AG40" s="104"/>
      <c r="AH40" s="104"/>
      <c r="AI40" s="127"/>
    </row>
    <row r="41" spans="3:50" ht="13.5" customHeight="1">
      <c r="C41" s="731" t="s">
        <v>7</v>
      </c>
      <c r="D41" s="732"/>
      <c r="E41" s="733"/>
      <c r="F41" s="841">
        <f>IF($F$8="","",$F$8)</f>
        <v>0</v>
      </c>
      <c r="G41" s="842"/>
      <c r="H41" s="842"/>
      <c r="I41" s="842"/>
      <c r="J41" s="842"/>
      <c r="K41" s="842"/>
      <c r="L41" s="842"/>
      <c r="M41" s="842"/>
      <c r="N41" s="842"/>
      <c r="O41" s="842"/>
      <c r="P41" s="842"/>
      <c r="Q41" s="842"/>
      <c r="R41" s="842"/>
      <c r="S41" s="842"/>
      <c r="T41" s="845" t="s">
        <v>133</v>
      </c>
      <c r="U41" s="845"/>
      <c r="V41" s="845"/>
      <c r="W41" s="845"/>
      <c r="X41" s="845"/>
      <c r="Y41" s="845"/>
      <c r="Z41" s="846" t="s">
        <v>57</v>
      </c>
      <c r="AA41" s="846">
        <f>$AA$8</f>
        <v>1</v>
      </c>
      <c r="AB41" s="848" t="s">
        <v>58</v>
      </c>
      <c r="AC41" s="848" t="s">
        <v>59</v>
      </c>
      <c r="AD41" s="824">
        <v>4</v>
      </c>
      <c r="AE41" s="826" t="s">
        <v>48</v>
      </c>
      <c r="AF41" s="826"/>
      <c r="AG41" s="826"/>
      <c r="AH41" s="826"/>
      <c r="AI41" s="827"/>
    </row>
    <row r="42" spans="3:50" ht="13.5" customHeight="1" thickBot="1">
      <c r="C42" s="734"/>
      <c r="D42" s="735"/>
      <c r="E42" s="736"/>
      <c r="F42" s="843"/>
      <c r="G42" s="844"/>
      <c r="H42" s="844"/>
      <c r="I42" s="844"/>
      <c r="J42" s="844"/>
      <c r="K42" s="844"/>
      <c r="L42" s="844"/>
      <c r="M42" s="844"/>
      <c r="N42" s="844"/>
      <c r="O42" s="844"/>
      <c r="P42" s="844"/>
      <c r="Q42" s="844"/>
      <c r="R42" s="844"/>
      <c r="S42" s="844"/>
      <c r="T42" s="830" t="s">
        <v>134</v>
      </c>
      <c r="U42" s="830"/>
      <c r="V42" s="830"/>
      <c r="W42" s="830"/>
      <c r="X42" s="830"/>
      <c r="Y42" s="830"/>
      <c r="Z42" s="847"/>
      <c r="AA42" s="847"/>
      <c r="AB42" s="849"/>
      <c r="AC42" s="849"/>
      <c r="AD42" s="825"/>
      <c r="AE42" s="828"/>
      <c r="AF42" s="828"/>
      <c r="AG42" s="828"/>
      <c r="AH42" s="828"/>
      <c r="AI42" s="829"/>
    </row>
    <row r="43" spans="3:50" ht="13.5" customHeight="1">
      <c r="C43" s="731" t="s">
        <v>14</v>
      </c>
      <c r="D43" s="732"/>
      <c r="E43" s="733"/>
      <c r="F43" s="108" t="s">
        <v>15</v>
      </c>
      <c r="G43" s="814">
        <f>IF($G$10="","",$G$10)</f>
        <v>0</v>
      </c>
      <c r="H43" s="815"/>
      <c r="I43" s="815"/>
      <c r="J43" s="815"/>
      <c r="K43" s="815"/>
      <c r="L43" s="815"/>
      <c r="M43" s="815"/>
      <c r="N43" s="815"/>
      <c r="O43" s="815"/>
      <c r="P43" s="815"/>
      <c r="Q43" s="815"/>
      <c r="R43" s="815"/>
      <c r="S43" s="815"/>
      <c r="T43" s="815"/>
      <c r="U43" s="815"/>
      <c r="V43" s="815"/>
      <c r="W43" s="815"/>
      <c r="X43" s="815"/>
      <c r="Y43" s="815"/>
      <c r="Z43" s="831"/>
      <c r="AA43" s="868" t="s">
        <v>17</v>
      </c>
      <c r="AB43" s="837" t="s">
        <v>10</v>
      </c>
      <c r="AC43" s="837"/>
      <c r="AD43" s="838"/>
      <c r="AE43" s="838" t="s">
        <v>11</v>
      </c>
      <c r="AF43" s="838"/>
      <c r="AG43" s="109" t="s">
        <v>38</v>
      </c>
      <c r="AH43" s="838" t="s">
        <v>40</v>
      </c>
      <c r="AI43" s="839" t="s">
        <v>41</v>
      </c>
      <c r="AJ43" s="759"/>
      <c r="AU43" s="811"/>
      <c r="AV43" s="811"/>
      <c r="AW43" s="811"/>
      <c r="AX43" s="812"/>
    </row>
    <row r="44" spans="3:50" ht="13.5" customHeight="1" thickBot="1">
      <c r="C44" s="813" t="s">
        <v>6</v>
      </c>
      <c r="D44" s="735"/>
      <c r="E44" s="736"/>
      <c r="F44" s="110">
        <f>IF($F$11="","",$F$11)</f>
        <v>0</v>
      </c>
      <c r="G44" s="832"/>
      <c r="H44" s="833"/>
      <c r="I44" s="833"/>
      <c r="J44" s="833"/>
      <c r="K44" s="833"/>
      <c r="L44" s="833"/>
      <c r="M44" s="833"/>
      <c r="N44" s="833"/>
      <c r="O44" s="833"/>
      <c r="P44" s="833"/>
      <c r="Q44" s="833"/>
      <c r="R44" s="833"/>
      <c r="S44" s="833"/>
      <c r="T44" s="833"/>
      <c r="U44" s="833"/>
      <c r="V44" s="833"/>
      <c r="W44" s="833"/>
      <c r="X44" s="833"/>
      <c r="Y44" s="833"/>
      <c r="Z44" s="834"/>
      <c r="AA44" s="869"/>
      <c r="AB44" s="742"/>
      <c r="AC44" s="742"/>
      <c r="AD44" s="742"/>
      <c r="AE44" s="742"/>
      <c r="AF44" s="742"/>
      <c r="AG44" s="180" t="s">
        <v>39</v>
      </c>
      <c r="AH44" s="742"/>
      <c r="AI44" s="840"/>
      <c r="AJ44" s="759"/>
      <c r="AU44" s="811"/>
      <c r="AV44" s="811"/>
      <c r="AW44" s="811"/>
      <c r="AX44" s="812"/>
    </row>
    <row r="45" spans="3:50" ht="13.5" customHeight="1">
      <c r="C45" s="731" t="s">
        <v>14</v>
      </c>
      <c r="D45" s="732"/>
      <c r="E45" s="733"/>
      <c r="F45" s="112" t="s">
        <v>15</v>
      </c>
      <c r="G45" s="814">
        <f>IF($G$12="","",$G$12)</f>
        <v>0</v>
      </c>
      <c r="H45" s="815"/>
      <c r="I45" s="815"/>
      <c r="J45" s="815"/>
      <c r="K45" s="815"/>
      <c r="L45" s="815"/>
      <c r="M45" s="815"/>
      <c r="N45" s="815"/>
      <c r="O45" s="815"/>
      <c r="P45" s="815"/>
      <c r="Q45" s="815"/>
      <c r="R45" s="815"/>
      <c r="S45" s="815"/>
      <c r="T45" s="815"/>
      <c r="U45" s="815"/>
      <c r="V45" s="815"/>
      <c r="W45" s="815"/>
      <c r="X45" s="815"/>
      <c r="Y45" s="815"/>
      <c r="Z45" s="815"/>
      <c r="AA45" s="805" t="str">
        <f>IF(ISERROR(VLOOKUP(AJ45,【入力用】個人登録!$A$21:$P$50,2,FALSE)),"",VLOOKUP(AJ45,【入力用】個人登録!$A$21:$P$50,2,FALSE)) &amp; IF(ISERROR(VLOOKUP(AJ45,【入力用】個人登録!$A$59:$P$127,2,FALSE)),"",VLOOKUP(AJ45,【入力用】個人登録!$A$59:$P$127,2,FALSE))</f>
        <v/>
      </c>
      <c r="AB45" s="807" t="str">
        <f>IF(ISERROR(VLOOKUP(AJ45,【入力用】個人登録!$A$21:$P$50,5,FALSE)),"",VLOOKUP(AJ45,【入力用】個人登録!$A$21:$P$50,5,FALSE)) &amp; IF(ISERROR(VLOOKUP(AJ45,【入力用】個人登録!$A$59:$P$127,5,FALSE)),"",VLOOKUP(AJ45,【入力用】個人登録!$A$59:$P$127,5,FALSE))</f>
        <v/>
      </c>
      <c r="AC45" s="742"/>
      <c r="AD45" s="742"/>
      <c r="AE45" s="760" t="str">
        <f>TEXT(IF(ISERROR(VLOOKUP(AJ45,【入力用】個人登録!$A$21:$P$50,12,FALSE)),"",VLOOKUP(AJ45,【入力用】個人登録!$A$21:$P$50,12,FALSE)) &amp; IF(ISERROR(VLOOKUP(AJ45,【入力用】個人登録!$A$59:$P$127,12,FALSE)),"",VLOOKUP(AJ45,【入力用】個人登録!$A$59:$P$127,12,FALSE)),"yyyy/m/d")</f>
        <v/>
      </c>
      <c r="AF45" s="761"/>
      <c r="AG45" s="764" t="str">
        <f>IF(AA45="","",$F$8)</f>
        <v/>
      </c>
      <c r="AH45" s="765" t="str">
        <f>IF(ISERROR(VLOOKUP(AJ45,【入力用】個人登録!$A$21:$Q$50,17,FALSE)),"",VLOOKUP(AJ45,【入力用】個人登録!$A$21:$Q$50,17,FALSE)) &amp; IF(ISERROR(VLOOKUP(AJ45,【入力用】個人登録!$A$59:$Q$127,17,FALSE)),"",VLOOKUP(AJ45,【入力用】個人登録!$A$59:$Q$127,17,FALSE))</f>
        <v/>
      </c>
      <c r="AI45" s="767" t="str">
        <f>IF(ISERROR(VLOOKUP(AJ45,【入力用】個人登録!$A$21:$P$50,16,FALSE)),"",VLOOKUP(AJ45,【入力用】個人登録!$A$21:$P$50,16,FALSE)) &amp; IF(ISERROR(VLOOKUP(AJ45,【入力用】個人登録!$A$59:$P$127,16,FALSE)),"",VLOOKUP(AJ45,【入力用】個人登録!$A$59:$P$127,16,FALSE))</f>
        <v/>
      </c>
      <c r="AJ45" s="758" t="s">
        <v>416</v>
      </c>
      <c r="AK45" s="721" t="str">
        <f>IF(ISERROR(VLOOKUP(AJ45,【入力用】個人登録!$A$21:$R$50,18,FALSE)),"",VLOOKUP(AJ45,【入力用】個人登録!$A$21:$R$50,18,FALSE)) &amp; IF(ISERROR(VLOOKUP(AJ45,【入力用】個人登録!$A$63:$R$127,18,FALSE)),"",VLOOKUP(AJ45,【入力用】個人登録!$A$63:$R$127,18,FALSE))</f>
        <v/>
      </c>
    </row>
    <row r="46" spans="3:50" ht="13.5" customHeight="1">
      <c r="C46" s="743" t="s">
        <v>5</v>
      </c>
      <c r="D46" s="744"/>
      <c r="E46" s="745"/>
      <c r="F46" s="113">
        <f>IF($F$13="","",$F$13)</f>
        <v>0</v>
      </c>
      <c r="G46" s="816"/>
      <c r="H46" s="817"/>
      <c r="I46" s="817"/>
      <c r="J46" s="817"/>
      <c r="K46" s="817"/>
      <c r="L46" s="817"/>
      <c r="M46" s="817"/>
      <c r="N46" s="817"/>
      <c r="O46" s="817"/>
      <c r="P46" s="817"/>
      <c r="Q46" s="817"/>
      <c r="R46" s="817"/>
      <c r="S46" s="817"/>
      <c r="T46" s="817"/>
      <c r="U46" s="817"/>
      <c r="V46" s="817"/>
      <c r="W46" s="817"/>
      <c r="X46" s="817"/>
      <c r="Y46" s="817"/>
      <c r="Z46" s="817"/>
      <c r="AA46" s="806"/>
      <c r="AB46" s="742"/>
      <c r="AC46" s="742"/>
      <c r="AD46" s="742"/>
      <c r="AE46" s="762"/>
      <c r="AF46" s="763"/>
      <c r="AG46" s="764"/>
      <c r="AH46" s="766"/>
      <c r="AI46" s="768"/>
      <c r="AJ46" s="758"/>
      <c r="AK46" s="722"/>
    </row>
    <row r="47" spans="3:50" ht="13.5" customHeight="1">
      <c r="C47" s="821" t="s">
        <v>4</v>
      </c>
      <c r="D47" s="822"/>
      <c r="E47" s="823"/>
      <c r="F47" s="796">
        <f>IF($F$14="","",$F$14)</f>
        <v>0</v>
      </c>
      <c r="G47" s="796"/>
      <c r="H47" s="796"/>
      <c r="I47" s="796"/>
      <c r="J47" s="796"/>
      <c r="K47" s="796"/>
      <c r="L47" s="796"/>
      <c r="M47" s="796"/>
      <c r="N47" s="810" t="s">
        <v>135</v>
      </c>
      <c r="O47" s="810"/>
      <c r="P47" s="810"/>
      <c r="Q47" s="796">
        <f>IF($Q$14="","",$Q$14)</f>
        <v>0</v>
      </c>
      <c r="R47" s="796"/>
      <c r="S47" s="796"/>
      <c r="T47" s="796"/>
      <c r="U47" s="796"/>
      <c r="V47" s="796"/>
      <c r="W47" s="796"/>
      <c r="X47" s="796"/>
      <c r="Y47" s="796"/>
      <c r="Z47" s="804"/>
      <c r="AA47" s="805" t="str">
        <f>IF(ISERROR(VLOOKUP(AJ47,【入力用】個人登録!$A$21:$P$50,2,FALSE)),"",VLOOKUP(AJ47,【入力用】個人登録!$A$21:$P$50,2,FALSE)) &amp; IF(ISERROR(VLOOKUP(AJ47,【入力用】個人登録!$A$59:$P$127,2,FALSE)),"",VLOOKUP(AJ47,【入力用】個人登録!$A$59:$P$127,2,FALSE))</f>
        <v/>
      </c>
      <c r="AB47" s="807" t="str">
        <f>IF(ISERROR(VLOOKUP(AJ47,【入力用】個人登録!$A$21:$P$50,5,FALSE)),"",VLOOKUP(AJ47,【入力用】個人登録!$A$21:$P$50,5,FALSE)) &amp; IF(ISERROR(VLOOKUP(AJ47,【入力用】個人登録!$A$59:$P$127,5,FALSE)),"",VLOOKUP(AJ47,【入力用】個人登録!$A$59:$P$127,5,FALSE))</f>
        <v/>
      </c>
      <c r="AC47" s="742"/>
      <c r="AD47" s="742"/>
      <c r="AE47" s="760" t="str">
        <f>TEXT(IF(ISERROR(VLOOKUP(AJ47,【入力用】個人登録!$A$21:$P$50,12,FALSE)),"",VLOOKUP(AJ47,【入力用】個人登録!$A$21:$P$50,12,FALSE)) &amp; IF(ISERROR(VLOOKUP(AJ47,【入力用】個人登録!$A$59:$P$127,12,FALSE)),"",VLOOKUP(AJ47,【入力用】個人登録!$A$59:$P$127,12,FALSE)),"yyyy/m/d")</f>
        <v/>
      </c>
      <c r="AF47" s="761"/>
      <c r="AG47" s="764" t="str">
        <f>IF(AA47="","",$F$8)</f>
        <v/>
      </c>
      <c r="AH47" s="765" t="str">
        <f>IF(ISERROR(VLOOKUP(AJ47,【入力用】個人登録!$A$21:$Q$50,17,FALSE)),"",VLOOKUP(AJ47,【入力用】個人登録!$A$21:$Q$50,17,FALSE)) &amp; IF(ISERROR(VLOOKUP(AJ47,【入力用】個人登録!$A$59:$Q$127,17,FALSE)),"",VLOOKUP(AJ47,【入力用】個人登録!$A$59:$Q$127,17,FALSE))</f>
        <v/>
      </c>
      <c r="AI47" s="767" t="str">
        <f>IF(ISERROR(VLOOKUP(AJ47,【入力用】個人登録!$A$21:$P$50,16,FALSE)),"",VLOOKUP(AJ47,【入力用】個人登録!$A$21:$P$50,16,FALSE)) &amp; IF(ISERROR(VLOOKUP(AJ47,【入力用】個人登録!$A$63:$P$127,16,FALSE)),"",VLOOKUP(AJ47,【入力用】個人登録!$A$63:$P$127,16,FALSE))</f>
        <v/>
      </c>
      <c r="AJ47" s="758" t="s">
        <v>417</v>
      </c>
      <c r="AK47" s="721" t="str">
        <f>IF(ISERROR(VLOOKUP(AJ47,【入力用】個人登録!$A$21:$R$50,18,FALSE)),"",VLOOKUP(AJ47,【入力用】個人登録!$A$21:$R$50,18,FALSE)) &amp; IF(ISERROR(VLOOKUP(AJ47,【入力用】個人登録!$A$63:$R$127,18,FALSE)),"",VLOOKUP(AJ47,【入力用】個人登録!$A$63:$R$127,18,FALSE))</f>
        <v/>
      </c>
    </row>
    <row r="48" spans="3:50" ht="13.5" customHeight="1" thickBot="1">
      <c r="C48" s="813" t="s">
        <v>3</v>
      </c>
      <c r="D48" s="735"/>
      <c r="E48" s="736"/>
      <c r="F48" s="819"/>
      <c r="G48" s="819"/>
      <c r="H48" s="819"/>
      <c r="I48" s="819"/>
      <c r="J48" s="819"/>
      <c r="K48" s="819"/>
      <c r="L48" s="819"/>
      <c r="M48" s="819"/>
      <c r="N48" s="818" t="s">
        <v>136</v>
      </c>
      <c r="O48" s="818"/>
      <c r="P48" s="818"/>
      <c r="Q48" s="819">
        <f>IF($Q$15="","",$Q$15)</f>
        <v>0</v>
      </c>
      <c r="R48" s="819"/>
      <c r="S48" s="819"/>
      <c r="T48" s="819"/>
      <c r="U48" s="819"/>
      <c r="V48" s="819"/>
      <c r="W48" s="819"/>
      <c r="X48" s="819"/>
      <c r="Y48" s="819"/>
      <c r="Z48" s="820"/>
      <c r="AA48" s="806"/>
      <c r="AB48" s="742"/>
      <c r="AC48" s="742"/>
      <c r="AD48" s="742"/>
      <c r="AE48" s="762"/>
      <c r="AF48" s="763"/>
      <c r="AG48" s="764"/>
      <c r="AH48" s="766"/>
      <c r="AI48" s="768"/>
      <c r="AJ48" s="758"/>
      <c r="AK48" s="722"/>
    </row>
    <row r="49" spans="1:37" ht="13.5" customHeight="1">
      <c r="C49" s="731" t="s">
        <v>14</v>
      </c>
      <c r="D49" s="732"/>
      <c r="E49" s="733"/>
      <c r="F49" s="795">
        <f>IF($F$16="","",$F$16)</f>
        <v>0</v>
      </c>
      <c r="G49" s="795"/>
      <c r="H49" s="795"/>
      <c r="I49" s="795"/>
      <c r="J49" s="795"/>
      <c r="K49" s="795"/>
      <c r="L49" s="795"/>
      <c r="M49" s="795"/>
      <c r="N49" s="797" t="s">
        <v>64</v>
      </c>
      <c r="O49" s="798"/>
      <c r="P49" s="799"/>
      <c r="Q49" s="795">
        <f>IF($Q$16="","",$Q$16)</f>
        <v>0</v>
      </c>
      <c r="R49" s="795"/>
      <c r="S49" s="795"/>
      <c r="T49" s="795"/>
      <c r="U49" s="795"/>
      <c r="V49" s="795"/>
      <c r="W49" s="795"/>
      <c r="X49" s="795"/>
      <c r="Y49" s="795"/>
      <c r="Z49" s="803"/>
      <c r="AA49" s="805" t="str">
        <f>IF(ISERROR(VLOOKUP(AJ49,【入力用】個人登録!$A$21:$P$50,2,FALSE)),"",VLOOKUP(AJ49,【入力用】個人登録!$A$21:$P$50,2,FALSE)) &amp; IF(ISERROR(VLOOKUP(AJ49,【入力用】個人登録!$A$59:$P$127,2,FALSE)),"",VLOOKUP(AJ49,【入力用】個人登録!$A$59:$P$127,2,FALSE))</f>
        <v/>
      </c>
      <c r="AB49" s="807" t="str">
        <f>IF(ISERROR(VLOOKUP(AJ49,【入力用】個人登録!$A$21:$P$50,5,FALSE)),"",VLOOKUP(AJ49,【入力用】個人登録!$A$21:$P$50,5,FALSE)) &amp; IF(ISERROR(VLOOKUP(AJ49,【入力用】個人登録!$A$59:$P$127,5,FALSE)),"",VLOOKUP(AJ49,【入力用】個人登録!$A$59:$P$127,5,FALSE))</f>
        <v/>
      </c>
      <c r="AC49" s="742"/>
      <c r="AD49" s="742"/>
      <c r="AE49" s="760" t="str">
        <f>TEXT(IF(ISERROR(VLOOKUP(AJ49,【入力用】個人登録!$A$21:$P$50,12,FALSE)),"",VLOOKUP(AJ49,【入力用】個人登録!$A$21:$P$50,12,FALSE)) &amp; IF(ISERROR(VLOOKUP(AJ49,【入力用】個人登録!$A$59:$P$127,12,FALSE)),"",VLOOKUP(AJ49,【入力用】個人登録!$A$59:$P$127,12,FALSE)),"yyyy/m/d")</f>
        <v/>
      </c>
      <c r="AF49" s="761"/>
      <c r="AG49" s="764" t="str">
        <f>IF(AA49="","",$F$8)</f>
        <v/>
      </c>
      <c r="AH49" s="765" t="str">
        <f>IF(ISERROR(VLOOKUP(AJ49,【入力用】個人登録!$A$21:$Q$50,17,FALSE)),"",VLOOKUP(AJ49,【入力用】個人登録!$A$21:$Q$50,17,FALSE)) &amp; IF(ISERROR(VLOOKUP(AJ49,【入力用】個人登録!$A$59:$Q$127,17,FALSE)),"",VLOOKUP(AJ49,【入力用】個人登録!$A$59:$Q$127,17,FALSE))</f>
        <v/>
      </c>
      <c r="AI49" s="767" t="str">
        <f>IF(ISERROR(VLOOKUP(AJ49,【入力用】個人登録!$A$21:$P$50,16,FALSE)),"",VLOOKUP(AJ49,【入力用】個人登録!$A$21:$P$50,16,FALSE)) &amp; IF(ISERROR(VLOOKUP(AJ49,【入力用】個人登録!$A$63:$P$127,16,FALSE)),"",VLOOKUP(AJ49,【入力用】個人登録!$A$63:$P$127,16,FALSE))</f>
        <v/>
      </c>
      <c r="AJ49" s="758" t="s">
        <v>418</v>
      </c>
      <c r="AK49" s="721" t="str">
        <f>IF(ISERROR(VLOOKUP(AJ49,【入力用】個人登録!$A$21:$R$50,18,FALSE)),"",VLOOKUP(AJ49,【入力用】個人登録!$A$21:$R$50,18,FALSE)) &amp; IF(ISERROR(VLOOKUP(AJ49,【入力用】個人登録!$A$63:$R$127,18,FALSE)),"",VLOOKUP(AJ49,【入力用】個人登録!$A$63:$R$127,18,FALSE))</f>
        <v/>
      </c>
    </row>
    <row r="50" spans="1:37" ht="13.5" customHeight="1">
      <c r="C50" s="743" t="s">
        <v>2</v>
      </c>
      <c r="D50" s="744"/>
      <c r="E50" s="745"/>
      <c r="F50" s="796"/>
      <c r="G50" s="796"/>
      <c r="H50" s="796"/>
      <c r="I50" s="796"/>
      <c r="J50" s="796"/>
      <c r="K50" s="796"/>
      <c r="L50" s="796"/>
      <c r="M50" s="796"/>
      <c r="N50" s="800"/>
      <c r="O50" s="801"/>
      <c r="P50" s="802"/>
      <c r="Q50" s="796" t="str">
        <f>IF(【入力用】日本協会登録用紙!Q17="","",【入力用】日本協会登録用紙!Q17)</f>
        <v/>
      </c>
      <c r="R50" s="796"/>
      <c r="S50" s="796"/>
      <c r="T50" s="796"/>
      <c r="U50" s="796"/>
      <c r="V50" s="796"/>
      <c r="W50" s="796"/>
      <c r="X50" s="796"/>
      <c r="Y50" s="796"/>
      <c r="Z50" s="804"/>
      <c r="AA50" s="806"/>
      <c r="AB50" s="742"/>
      <c r="AC50" s="742"/>
      <c r="AD50" s="742"/>
      <c r="AE50" s="762"/>
      <c r="AF50" s="763"/>
      <c r="AG50" s="764"/>
      <c r="AH50" s="766"/>
      <c r="AI50" s="768"/>
      <c r="AJ50" s="758"/>
      <c r="AK50" s="722"/>
    </row>
    <row r="51" spans="1:37" ht="13.5" customHeight="1">
      <c r="C51" s="723" t="s">
        <v>17</v>
      </c>
      <c r="D51" s="724"/>
      <c r="E51" s="742" t="s">
        <v>10</v>
      </c>
      <c r="F51" s="742"/>
      <c r="G51" s="742" t="s">
        <v>11</v>
      </c>
      <c r="H51" s="742"/>
      <c r="I51" s="808" t="s">
        <v>38</v>
      </c>
      <c r="J51" s="808"/>
      <c r="K51" s="808"/>
      <c r="L51" s="808"/>
      <c r="M51" s="808"/>
      <c r="N51" s="808"/>
      <c r="O51" s="742" t="s">
        <v>40</v>
      </c>
      <c r="P51" s="742"/>
      <c r="Q51" s="742"/>
      <c r="R51" s="742"/>
      <c r="S51" s="742"/>
      <c r="T51" s="742"/>
      <c r="U51" s="742"/>
      <c r="V51" s="742"/>
      <c r="W51" s="742" t="s">
        <v>41</v>
      </c>
      <c r="X51" s="742"/>
      <c r="Y51" s="742"/>
      <c r="Z51" s="774"/>
      <c r="AA51" s="805" t="str">
        <f>IF(ISERROR(VLOOKUP(AJ51,【入力用】個人登録!$A$21:$P$50,2,FALSE)),"",VLOOKUP(AJ51,【入力用】個人登録!$A$21:$P$50,2,FALSE)) &amp; IF(ISERROR(VLOOKUP(AJ51,【入力用】個人登録!$A$59:$P$127,2,FALSE)),"",VLOOKUP(AJ51,【入力用】個人登録!$A$59:$P$127,2,FALSE))</f>
        <v/>
      </c>
      <c r="AB51" s="807" t="str">
        <f>IF(ISERROR(VLOOKUP(AJ51,【入力用】個人登録!$A$21:$P$50,5,FALSE)),"",VLOOKUP(AJ51,【入力用】個人登録!$A$21:$P$50,5,FALSE)) &amp; IF(ISERROR(VLOOKUP(AJ51,【入力用】個人登録!$A$59:$P$127,5,FALSE)),"",VLOOKUP(AJ51,【入力用】個人登録!$A$59:$P$127,5,FALSE))</f>
        <v/>
      </c>
      <c r="AC51" s="742"/>
      <c r="AD51" s="742"/>
      <c r="AE51" s="760" t="str">
        <f>TEXT(IF(ISERROR(VLOOKUP(AJ51,【入力用】個人登録!$A$21:$P$50,12,FALSE)),"",VLOOKUP(AJ51,【入力用】個人登録!$A$21:$P$50,12,FALSE)) &amp; IF(ISERROR(VLOOKUP(AJ51,【入力用】個人登録!$A$59:$P$127,12,FALSE)),"",VLOOKUP(AJ51,【入力用】個人登録!$A$59:$P$127,12,FALSE)),"yyyy/m/d")</f>
        <v/>
      </c>
      <c r="AF51" s="761"/>
      <c r="AG51" s="764" t="str">
        <f>IF(AA51="","",$F$8)</f>
        <v/>
      </c>
      <c r="AH51" s="765" t="str">
        <f>IF(ISERROR(VLOOKUP(AJ51,【入力用】個人登録!$A$21:$Q$50,17,FALSE)),"",VLOOKUP(AJ51,【入力用】個人登録!$A$21:$Q$50,17,FALSE)) &amp; IF(ISERROR(VLOOKUP(AJ51,【入力用】個人登録!$A$59:$Q$127,17,FALSE)),"",VLOOKUP(AJ51,【入力用】個人登録!$A$59:$Q$127,17,FALSE))</f>
        <v/>
      </c>
      <c r="AI51" s="767" t="str">
        <f>IF(ISERROR(VLOOKUP(AJ51,【入力用】個人登録!$A$21:$P$50,16,FALSE)),"",VLOOKUP(AJ51,【入力用】個人登録!$A$21:$P$50,16,FALSE)) &amp; IF(ISERROR(VLOOKUP(AJ51,【入力用】個人登録!$A$63:$P$127,16,FALSE)),"",VLOOKUP(AJ51,【入力用】個人登録!$A$63:$P$127,16,FALSE))</f>
        <v/>
      </c>
      <c r="AJ51" s="758" t="s">
        <v>419</v>
      </c>
      <c r="AK51" s="721" t="str">
        <f>IF(ISERROR(VLOOKUP(AJ51,【入力用】個人登録!$A$21:$R$50,18,FALSE)),"",VLOOKUP(AJ51,【入力用】個人登録!$A$21:$R$50,18,FALSE)) &amp; IF(ISERROR(VLOOKUP(AJ51,【入力用】個人登録!$A$63:$R$127,18,FALSE)),"",VLOOKUP(AJ51,【入力用】個人登録!$A$63:$R$127,18,FALSE))</f>
        <v/>
      </c>
    </row>
    <row r="52" spans="1:37" ht="13.5" customHeight="1">
      <c r="C52" s="725"/>
      <c r="D52" s="726"/>
      <c r="E52" s="742"/>
      <c r="F52" s="742"/>
      <c r="G52" s="742"/>
      <c r="H52" s="742"/>
      <c r="I52" s="809" t="s">
        <v>39</v>
      </c>
      <c r="J52" s="809"/>
      <c r="K52" s="809"/>
      <c r="L52" s="809"/>
      <c r="M52" s="809"/>
      <c r="N52" s="809"/>
      <c r="O52" s="742"/>
      <c r="P52" s="742"/>
      <c r="Q52" s="742"/>
      <c r="R52" s="742"/>
      <c r="S52" s="742"/>
      <c r="T52" s="742"/>
      <c r="U52" s="742"/>
      <c r="V52" s="742"/>
      <c r="W52" s="742"/>
      <c r="X52" s="742"/>
      <c r="Y52" s="742"/>
      <c r="Z52" s="774"/>
      <c r="AA52" s="806"/>
      <c r="AB52" s="742"/>
      <c r="AC52" s="742"/>
      <c r="AD52" s="742"/>
      <c r="AE52" s="762"/>
      <c r="AF52" s="763"/>
      <c r="AG52" s="764"/>
      <c r="AH52" s="766"/>
      <c r="AI52" s="768"/>
      <c r="AJ52" s="758"/>
      <c r="AK52" s="722"/>
    </row>
    <row r="53" spans="1:37" ht="27" customHeight="1">
      <c r="A53" s="116" t="s">
        <v>415</v>
      </c>
      <c r="B53" s="122" t="str">
        <f>IF(ISERROR(VLOOKUP(A53,【入力用】個人登録!$A$21:$R$50,18,FALSE)),"",VLOOKUP(A53,【入力用】個人登録!$A$21:$R$50,18,FALSE)) &amp; IF(ISERROR(VLOOKUP(A53,【入力用】個人登録!$A$59:$R$127,18,FALSE)),"",VLOOKUP(A53,【入力用】個人登録!$A$59:$R$127,18,FALSE))</f>
        <v/>
      </c>
      <c r="C53" s="727" t="str">
        <f>IF(ISERROR(VLOOKUP(A53,【入力用】個人登録!$A$21:$P$50,2,FALSE)),"",VLOOKUP(A53,【入力用】個人登録!$A$21:$P$50,2,FALSE)) &amp; IF(ISERROR(VLOOKUP(A53,【入力用】個人登録!$A$59:$P$127,2,FALSE)),"",VLOOKUP(A53,【入力用】個人登録!$A$59:$P$127,2,FALSE))</f>
        <v/>
      </c>
      <c r="D53" s="728"/>
      <c r="E53" s="753" t="str">
        <f>IF(ISERROR(VLOOKUP(A53,【入力用】個人登録!$A$21:$P$50,5,FALSE)),"",VLOOKUP(A53,【入力用】個人登録!$A$21:$P$50,5,FALSE)) &amp; IF(ISERROR(VLOOKUP(A53,【入力用】個人登録!$A$59:$P$127,5,FALSE)),"",VLOOKUP(A53,【入力用】個人登録!$A$59:$P$127,5,FALSE))</f>
        <v/>
      </c>
      <c r="F53" s="755"/>
      <c r="G53" s="788" t="str">
        <f>TEXT(IF(ISERROR(VLOOKUP(A53,【入力用】個人登録!$A$21:$P$50,12,FALSE)),"",VLOOKUP(A53,【入力用】個人登録!$A$21:$P$50,12,FALSE)) &amp; IF(ISERROR(VLOOKUP(A53,【入力用】個人登録!$A$59:$P$127,12,FALSE)),"",VLOOKUP(A53,【入力用】個人登録!$A$59:$P$127,12,FALSE)),"yyyy/m/d")</f>
        <v/>
      </c>
      <c r="H53" s="788"/>
      <c r="I53" s="867" t="str">
        <f>IF(C53="","",$F$8)</f>
        <v/>
      </c>
      <c r="J53" s="867"/>
      <c r="K53" s="867"/>
      <c r="L53" s="867"/>
      <c r="M53" s="867"/>
      <c r="N53" s="867"/>
      <c r="O53" s="789" t="str">
        <f>IF(ISERROR(VLOOKUP(A53,【入力用】個人登録!$A$21:$Q$50,17,FALSE)),"",VLOOKUP(A53,【入力用】個人登録!$A$21:$Q$50,17,FALSE)) &amp; IF(ISERROR(VLOOKUP(A53,【入力用】個人登録!$A$59:$Q$127,17,FALSE)),"",VLOOKUP(A53,【入力用】個人登録!$A$59:$Q$127,17,FALSE))</f>
        <v/>
      </c>
      <c r="P53" s="790"/>
      <c r="Q53" s="790"/>
      <c r="R53" s="790"/>
      <c r="S53" s="790"/>
      <c r="T53" s="790"/>
      <c r="U53" s="790"/>
      <c r="V53" s="791"/>
      <c r="W53" s="792" t="str">
        <f>IF(ISERROR(VLOOKUP(A53,【入力用】個人登録!$A$21:$P$50,16,FALSE)),"",VLOOKUP(A53,【入力用】個人登録!$A$21:$P$50,16,FALSE)) &amp; IF(ISERROR(VLOOKUP(A53,【入力用】個人登録!$A$59:$P$127,16,FALSE)),"",VLOOKUP(A53,【入力用】個人登録!$A$59:$P$127,16,FALSE))</f>
        <v/>
      </c>
      <c r="X53" s="793"/>
      <c r="Y53" s="793"/>
      <c r="Z53" s="794"/>
      <c r="AA53" s="120" t="str">
        <f>IF(ISERROR(VLOOKUP(AJ53,【入力用】個人登録!$A$21:$P$50,2,FALSE)),"",VLOOKUP(AJ53,【入力用】個人登録!$A$21:$P$50,2,FALSE)) &amp; IF(ISERROR(VLOOKUP(AJ53,【入力用】個人登録!$A$59:$P$127,2,FALSE)),"",VLOOKUP(AJ53,【入力用】個人登録!$A$59:$P$127,2,FALSE))</f>
        <v/>
      </c>
      <c r="AB53" s="753" t="str">
        <f>IF(ISERROR(VLOOKUP(AJ53,【入力用】個人登録!$A$21:$P$50,5,FALSE)),"",VLOOKUP(AJ53,【入力用】個人登録!$A$21:$P$50,5,FALSE)) &amp; IF(ISERROR(VLOOKUP(AJ53,【入力用】個人登録!$A$59:$P$127,5,FALSE)),"",VLOOKUP(AJ53,【入力用】個人登録!$A$59:$P$127,5,FALSE))</f>
        <v/>
      </c>
      <c r="AC53" s="754"/>
      <c r="AD53" s="755"/>
      <c r="AE53" s="756" t="str">
        <f>TEXT(IF(ISERROR(VLOOKUP(AJ53,【入力用】個人登録!$A$21:$P$50,12,FALSE)),"",VLOOKUP(AJ53,【入力用】個人登録!$A$21:$P$50,12,FALSE)) &amp; IF(ISERROR(VLOOKUP(AJ53,【入力用】個人登録!$A$59:$P$127,12,FALSE)),"",VLOOKUP(AJ53,【入力用】個人登録!$A$59:$P$127,12,FALSE)),"yyyy/m/d")</f>
        <v/>
      </c>
      <c r="AF53" s="757"/>
      <c r="AG53" s="296" t="str">
        <f t="shared" ref="AG53:AG64" si="2">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IF(ISERROR(VLOOKUP(AJ53,【入力用】個人登録!$A$21:$R$50,18,FALSE)),"",VLOOKUP(AJ53,【入力用】個人登録!$A$21:$R$50,18,FALSE)) &amp; IF(ISERROR(VLOOKUP(AJ53,【入力用】個人登録!$A$63:$R$127,18,FALSE)),"",VLOOKUP(AJ53,【入力用】個人登録!$A$63:$R$127,18,FALSE))</f>
        <v/>
      </c>
    </row>
    <row r="54" spans="1:37" ht="27" customHeight="1">
      <c r="A54" s="116" t="s">
        <v>194</v>
      </c>
      <c r="B54" s="122" t="str">
        <f>IF(ISERROR(VLOOKUP(A54,【入力用】個人登録!$A$21:$R$50,18,FALSE)),"",VLOOKUP(A54,【入力用】個人登録!$A$21:$R$50,18,FALSE)) &amp; IF(ISERROR(VLOOKUP(A54,【入力用】個人登録!$A$59:$R$127,18,FALSE)),"",VLOOKUP(A54,【入力用】個人登録!$A$59:$R$127,18,FALSE))</f>
        <v/>
      </c>
      <c r="C54" s="727" t="str">
        <f>IF(ISERROR(VLOOKUP(A54,【入力用】個人登録!$A$21:$P$50,2,FALSE)),"",VLOOKUP(A54,【入力用】個人登録!$A$21:$P$50,2,FALSE)) &amp; IF(ISERROR(VLOOKUP(A54,【入力用】個人登録!$A$59:$P$127,2,FALSE)),"",VLOOKUP(A54,【入力用】個人登録!$A$59:$P$127,2,FALSE))</f>
        <v/>
      </c>
      <c r="D54" s="728"/>
      <c r="E54" s="753" t="str">
        <f>IF(ISERROR(VLOOKUP(A54,【入力用】個人登録!$A$21:$P$50,5,FALSE)),"",VLOOKUP(A54,【入力用】個人登録!$A$21:$P$50,5,FALSE)) &amp; IF(ISERROR(VLOOKUP(A54,【入力用】個人登録!$A$59:$P$127,5,FALSE)),"",VLOOKUP(A54,【入力用】個人登録!$A$59:$P$127,5,FALSE))</f>
        <v/>
      </c>
      <c r="F54" s="755"/>
      <c r="G54" s="788" t="str">
        <f>TEXT(IF(ISERROR(VLOOKUP(A54,【入力用】個人登録!$A$21:$P$50,12,FALSE)),"",VLOOKUP(A54,【入力用】個人登録!$A$21:$P$50,12,FALSE)) &amp; IF(ISERROR(VLOOKUP(A54,【入力用】個人登録!$A$59:$P$127,12,FALSE)),"",VLOOKUP(A54,【入力用】個人登録!$A$59:$P$127,12,FALSE)),"yyyy/m/d")</f>
        <v/>
      </c>
      <c r="H54" s="788"/>
      <c r="I54" s="867" t="str">
        <f>IF(C54="","",$F$8)</f>
        <v/>
      </c>
      <c r="J54" s="867"/>
      <c r="K54" s="867"/>
      <c r="L54" s="867"/>
      <c r="M54" s="867"/>
      <c r="N54" s="867"/>
      <c r="O54" s="789" t="str">
        <f>IF(ISERROR(VLOOKUP(A54,【入力用】個人登録!$A$21:$Q$50,17,FALSE)),"",VLOOKUP(A54,【入力用】個人登録!$A$21:$Q$50,17,FALSE)) &amp; IF(ISERROR(VLOOKUP(A54,【入力用】個人登録!$A$59:$Q$127,17,FALSE)),"",VLOOKUP(A54,【入力用】個人登録!$A$59:$Q$127,17,FALSE))</f>
        <v/>
      </c>
      <c r="P54" s="790"/>
      <c r="Q54" s="790"/>
      <c r="R54" s="790"/>
      <c r="S54" s="790"/>
      <c r="T54" s="790"/>
      <c r="U54" s="790"/>
      <c r="V54" s="791"/>
      <c r="W54" s="792" t="str">
        <f>IF(ISERROR(VLOOKUP(A54,【入力用】個人登録!$A$21:$P$50,16,FALSE)),"",VLOOKUP(A54,【入力用】個人登録!$A$21:$P$50,16,FALSE)) &amp; IF(ISERROR(VLOOKUP(A54,【入力用】個人登録!$A$59:$P$127,16,FALSE)),"",VLOOKUP(A54,【入力用】個人登録!$A$59:$P$127,16,FALSE))</f>
        <v/>
      </c>
      <c r="X54" s="793"/>
      <c r="Y54" s="793"/>
      <c r="Z54" s="794"/>
      <c r="AA54" s="120" t="str">
        <f>IF(ISERROR(VLOOKUP(AJ54,【入力用】個人登録!$A$21:$P$50,2,FALSE)),"",VLOOKUP(AJ54,【入力用】個人登録!$A$21:$P$50,2,FALSE)) &amp; IF(ISERROR(VLOOKUP(AJ54,【入力用】個人登録!$A$59:$P$127,2,FALSE)),"",VLOOKUP(AJ54,【入力用】個人登録!$A$59:$P$127,2,FALSE))</f>
        <v/>
      </c>
      <c r="AB54" s="753" t="str">
        <f>IF(ISERROR(VLOOKUP(AJ54,【入力用】個人登録!$A$21:$P$50,5,FALSE)),"",VLOOKUP(AJ54,【入力用】個人登録!$A$21:$P$50,5,FALSE)) &amp; IF(ISERROR(VLOOKUP(AJ54,【入力用】個人登録!$A$59:$P$127,5,FALSE)),"",VLOOKUP(AJ54,【入力用】個人登録!$A$59:$P$127,5,FALSE))</f>
        <v/>
      </c>
      <c r="AC54" s="754"/>
      <c r="AD54" s="755"/>
      <c r="AE54" s="756" t="str">
        <f>TEXT(IF(ISERROR(VLOOKUP(AJ54,【入力用】個人登録!$A$21:$P$50,12,FALSE)),"",VLOOKUP(AJ54,【入力用】個人登録!$A$21:$P$50,12,FALSE)) &amp; IF(ISERROR(VLOOKUP(AJ54,【入力用】個人登録!$A$59:$P$127,12,FALSE)),"",VLOOKUP(AJ54,【入力用】個人登録!$A$59:$P$127,12,FALSE)),"yyyy/m/d")</f>
        <v/>
      </c>
      <c r="AF54" s="757"/>
      <c r="AG54" s="296" t="str">
        <f t="shared" si="2"/>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IF(ISERROR(VLOOKUP(AJ54,【入力用】個人登録!$A$21:$R$50,18,FALSE)),"",VLOOKUP(AJ54,【入力用】個人登録!$A$21:$R$50,18,FALSE)) &amp; IF(ISERROR(VLOOKUP(AJ54,【入力用】個人登録!$A$63:$R$127,18,FALSE)),"",VLOOKUP(AJ54,【入力用】個人登録!$A$63:$R$127,18,FALSE))</f>
        <v/>
      </c>
    </row>
    <row r="55" spans="1:37" ht="27" customHeight="1">
      <c r="A55" s="116" t="s">
        <v>195</v>
      </c>
      <c r="B55" s="122" t="str">
        <f>IF(ISERROR(VLOOKUP(A55,【入力用】個人登録!$A$21:$R$50,18,FALSE)),"",VLOOKUP(A55,【入力用】個人登録!$A$21:$R$50,18,FALSE)) &amp; IF(ISERROR(VLOOKUP(A55,【入力用】個人登録!$A$59:$R$127,18,FALSE)),"",VLOOKUP(A55,【入力用】個人登録!$A$59:$R$127,18,FALSE))</f>
        <v/>
      </c>
      <c r="C55" s="727" t="str">
        <f>IF(ISERROR(VLOOKUP(A55,【入力用】個人登録!$A$21:$P$50,2,FALSE)),"",VLOOKUP(A55,【入力用】個人登録!$A$21:$P$50,2,FALSE)) &amp; IF(ISERROR(VLOOKUP(A55,【入力用】個人登録!$A$59:$P$127,2,FALSE)),"",VLOOKUP(A55,【入力用】個人登録!$A$59:$P$127,2,FALSE))</f>
        <v/>
      </c>
      <c r="D55" s="728"/>
      <c r="E55" s="753" t="str">
        <f>IF(ISERROR(VLOOKUP(A55,【入力用】個人登録!$A$21:$P$50,5,FALSE)),"",VLOOKUP(A55,【入力用】個人登録!$A$21:$P$50,5,FALSE)) &amp; IF(ISERROR(VLOOKUP(A55,【入力用】個人登録!$A$59:$P$127,5,FALSE)),"",VLOOKUP(A55,【入力用】個人登録!$A$59:$P$127,5,FALSE))</f>
        <v/>
      </c>
      <c r="F55" s="755"/>
      <c r="G55" s="788" t="str">
        <f>TEXT(IF(ISERROR(VLOOKUP(A55,【入力用】個人登録!$A$21:$P$50,12,FALSE)),"",VLOOKUP(A55,【入力用】個人登録!$A$21:$P$50,12,FALSE)) &amp; IF(ISERROR(VLOOKUP(A55,【入力用】個人登録!$A$59:$P$127,12,FALSE)),"",VLOOKUP(A55,【入力用】個人登録!$A$59:$P$127,12,FALSE)),"yyyy/m/d")</f>
        <v/>
      </c>
      <c r="H55" s="788"/>
      <c r="I55" s="764" t="str">
        <f t="shared" ref="I55:I64" si="3">IF(C55="","",$F$8)</f>
        <v/>
      </c>
      <c r="J55" s="764"/>
      <c r="K55" s="764"/>
      <c r="L55" s="764"/>
      <c r="M55" s="764"/>
      <c r="N55" s="764"/>
      <c r="O55" s="789" t="str">
        <f>IF(ISERROR(VLOOKUP(A55,【入力用】個人登録!$A$21:$Q$50,17,FALSE)),"",VLOOKUP(A55,【入力用】個人登録!$A$21:$Q$50,17,FALSE)) &amp; IF(ISERROR(VLOOKUP(A55,【入力用】個人登録!$A$59:$Q$127,17,FALSE)),"",VLOOKUP(A55,【入力用】個人登録!$A$59:$Q$127,17,FALSE))</f>
        <v/>
      </c>
      <c r="P55" s="790"/>
      <c r="Q55" s="790"/>
      <c r="R55" s="790"/>
      <c r="S55" s="790"/>
      <c r="T55" s="790"/>
      <c r="U55" s="790"/>
      <c r="V55" s="791"/>
      <c r="W55" s="792" t="str">
        <f>IF(ISERROR(VLOOKUP(A55,【入力用】個人登録!$A$21:$P$50,16,FALSE)),"",VLOOKUP(A55,【入力用】個人登録!$A$21:$P$50,16,FALSE)) &amp; IF(ISERROR(VLOOKUP(A55,【入力用】個人登録!$A$59:$P$127,16,FALSE)),"",VLOOKUP(A55,【入力用】個人登録!$A$59:$P$127,16,FALSE))</f>
        <v/>
      </c>
      <c r="X55" s="793"/>
      <c r="Y55" s="793"/>
      <c r="Z55" s="794"/>
      <c r="AA55" s="120" t="str">
        <f>IF(ISERROR(VLOOKUP(AJ55,【入力用】個人登録!$A$21:$P$50,2,FALSE)),"",VLOOKUP(AJ55,【入力用】個人登録!$A$21:$P$50,2,FALSE)) &amp; IF(ISERROR(VLOOKUP(AJ55,【入力用】個人登録!$A$59:$P$127,2,FALSE)),"",VLOOKUP(AJ55,【入力用】個人登録!$A$59:$P$127,2,FALSE))</f>
        <v/>
      </c>
      <c r="AB55" s="753" t="str">
        <f>IF(ISERROR(VLOOKUP(AJ55,【入力用】個人登録!$A$21:$P$50,5,FALSE)),"",VLOOKUP(AJ55,【入力用】個人登録!$A$21:$P$50,5,FALSE)) &amp; IF(ISERROR(VLOOKUP(AJ55,【入力用】個人登録!$A$59:$P$127,5,FALSE)),"",VLOOKUP(AJ55,【入力用】個人登録!$A$59:$P$127,5,FALSE))</f>
        <v/>
      </c>
      <c r="AC55" s="754"/>
      <c r="AD55" s="755"/>
      <c r="AE55" s="756" t="str">
        <f>TEXT(IF(ISERROR(VLOOKUP(AJ55,【入力用】個人登録!$A$21:$P$50,12,FALSE)),"",VLOOKUP(AJ55,【入力用】個人登録!$A$21:$P$50,12,FALSE)) &amp; IF(ISERROR(VLOOKUP(AJ55,【入力用】個人登録!$A$59:$P$127,12,FALSE)),"",VLOOKUP(AJ55,【入力用】個人登録!$A$59:$P$127,12,FALSE)),"yyyy/m/d")</f>
        <v/>
      </c>
      <c r="AF55" s="757"/>
      <c r="AG55" s="296" t="str">
        <f t="shared" si="2"/>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IF(ISERROR(VLOOKUP(AJ55,【入力用】個人登録!$A$21:$R$50,18,FALSE)),"",VLOOKUP(AJ55,【入力用】個人登録!$A$21:$R$50,18,FALSE)) &amp; IF(ISERROR(VLOOKUP(AJ55,【入力用】個人登録!$A$63:$R$127,18,FALSE)),"",VLOOKUP(AJ55,【入力用】個人登録!$A$63:$R$127,18,FALSE))</f>
        <v/>
      </c>
    </row>
    <row r="56" spans="1:37" ht="27" customHeight="1">
      <c r="A56" s="116" t="s">
        <v>196</v>
      </c>
      <c r="B56" s="122" t="str">
        <f>IF(ISERROR(VLOOKUP(A56,【入力用】個人登録!$A$21:$R$50,18,FALSE)),"",VLOOKUP(A56,【入力用】個人登録!$A$21:$R$50,18,FALSE)) &amp; IF(ISERROR(VLOOKUP(A56,【入力用】個人登録!$A$59:$R$127,18,FALSE)),"",VLOOKUP(A56,【入力用】個人登録!$A$59:$R$127,18,FALSE))</f>
        <v/>
      </c>
      <c r="C56" s="727" t="str">
        <f>IF(ISERROR(VLOOKUP(A56,【入力用】個人登録!$A$21:$P$50,2,FALSE)),"",VLOOKUP(A56,【入力用】個人登録!$A$21:$P$50,2,FALSE)) &amp; IF(ISERROR(VLOOKUP(A56,【入力用】個人登録!$A$59:$P$127,2,FALSE)),"",VLOOKUP(A56,【入力用】個人登録!$A$59:$P$127,2,FALSE))</f>
        <v/>
      </c>
      <c r="D56" s="728"/>
      <c r="E56" s="753" t="str">
        <f>IF(ISERROR(VLOOKUP(A56,【入力用】個人登録!$A$21:$P$50,5,FALSE)),"",VLOOKUP(A56,【入力用】個人登録!$A$21:$P$50,5,FALSE)) &amp; IF(ISERROR(VLOOKUP(A56,【入力用】個人登録!$A$59:$P$127,5,FALSE)),"",VLOOKUP(A56,【入力用】個人登録!$A$59:$P$127,5,FALSE))</f>
        <v/>
      </c>
      <c r="F56" s="755"/>
      <c r="G56" s="788" t="str">
        <f>TEXT(IF(ISERROR(VLOOKUP(A56,【入力用】個人登録!$A$21:$P$50,12,FALSE)),"",VLOOKUP(A56,【入力用】個人登録!$A$21:$P$50,12,FALSE)) &amp; IF(ISERROR(VLOOKUP(A56,【入力用】個人登録!$A$59:$P$127,12,FALSE)),"",VLOOKUP(A56,【入力用】個人登録!$A$59:$P$127,12,FALSE)),"yyyy/m/d")</f>
        <v/>
      </c>
      <c r="H56" s="788"/>
      <c r="I56" s="764" t="str">
        <f t="shared" si="3"/>
        <v/>
      </c>
      <c r="J56" s="764"/>
      <c r="K56" s="764"/>
      <c r="L56" s="764"/>
      <c r="M56" s="764"/>
      <c r="N56" s="764"/>
      <c r="O56" s="789" t="str">
        <f>IF(ISERROR(VLOOKUP(A56,【入力用】個人登録!$A$21:$Q$50,17,FALSE)),"",VLOOKUP(A56,【入力用】個人登録!$A$21:$Q$50,17,FALSE)) &amp; IF(ISERROR(VLOOKUP(A56,【入力用】個人登録!$A$59:$Q$127,17,FALSE)),"",VLOOKUP(A56,【入力用】個人登録!$A$59:$Q$127,17,FALSE))</f>
        <v/>
      </c>
      <c r="P56" s="790"/>
      <c r="Q56" s="790"/>
      <c r="R56" s="790"/>
      <c r="S56" s="790"/>
      <c r="T56" s="790"/>
      <c r="U56" s="790"/>
      <c r="V56" s="791"/>
      <c r="W56" s="792" t="str">
        <f>IF(ISERROR(VLOOKUP(A56,【入力用】個人登録!$A$21:$P$50,16,FALSE)),"",VLOOKUP(A56,【入力用】個人登録!$A$21:$P$50,16,FALSE)) &amp; IF(ISERROR(VLOOKUP(A56,【入力用】個人登録!$A$59:$P$127,16,FALSE)),"",VLOOKUP(A56,【入力用】個人登録!$A$59:$P$127,16,FALSE))</f>
        <v/>
      </c>
      <c r="X56" s="793"/>
      <c r="Y56" s="793"/>
      <c r="Z56" s="794"/>
      <c r="AA56" s="120" t="str">
        <f>IF(ISERROR(VLOOKUP(AJ56,【入力用】個人登録!$A$21:$P$50,2,FALSE)),"",VLOOKUP(AJ56,【入力用】個人登録!$A$21:$P$50,2,FALSE)) &amp; IF(ISERROR(VLOOKUP(AJ56,【入力用】個人登録!$A$59:$P$127,2,FALSE)),"",VLOOKUP(AJ56,【入力用】個人登録!$A$59:$P$127,2,FALSE))</f>
        <v/>
      </c>
      <c r="AB56" s="753" t="str">
        <f>IF(ISERROR(VLOOKUP(AJ56,【入力用】個人登録!$A$21:$P$50,5,FALSE)),"",VLOOKUP(AJ56,【入力用】個人登録!$A$21:$P$50,5,FALSE)) &amp; IF(ISERROR(VLOOKUP(AJ56,【入力用】個人登録!$A$59:$P$127,5,FALSE)),"",VLOOKUP(AJ56,【入力用】個人登録!$A$59:$P$127,5,FALSE))</f>
        <v/>
      </c>
      <c r="AC56" s="754"/>
      <c r="AD56" s="755"/>
      <c r="AE56" s="756" t="str">
        <f>TEXT(IF(ISERROR(VLOOKUP(AJ56,【入力用】個人登録!$A$21:$P$50,12,FALSE)),"",VLOOKUP(AJ56,【入力用】個人登録!$A$21:$P$50,12,FALSE)) &amp; IF(ISERROR(VLOOKUP(AJ56,【入力用】個人登録!$A$59:$P$127,12,FALSE)),"",VLOOKUP(AJ56,【入力用】個人登録!$A$59:$P$127,12,FALSE)),"yyyy/m/d")</f>
        <v/>
      </c>
      <c r="AF56" s="757"/>
      <c r="AG56" s="296" t="str">
        <f t="shared" si="2"/>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IF(ISERROR(VLOOKUP(AJ56,【入力用】個人登録!$A$21:$R$50,18,FALSE)),"",VLOOKUP(AJ56,【入力用】個人登録!$A$21:$R$50,18,FALSE)) &amp; IF(ISERROR(VLOOKUP(AJ56,【入力用】個人登録!$A$63:$R$127,18,FALSE)),"",VLOOKUP(AJ56,【入力用】個人登録!$A$63:$R$127,18,FALSE))</f>
        <v/>
      </c>
    </row>
    <row r="57" spans="1:37" ht="27" customHeight="1">
      <c r="A57" s="116" t="s">
        <v>486</v>
      </c>
      <c r="B57" s="122" t="str">
        <f>IF(ISERROR(VLOOKUP(A57,【入力用】個人登録!$A$21:$R$50,18,FALSE)),"",VLOOKUP(A57,【入力用】個人登録!$A$21:$R$50,18,FALSE)) &amp; IF(ISERROR(VLOOKUP(A57,【入力用】個人登録!$A$59:$R$127,18,FALSE)),"",VLOOKUP(A57,【入力用】個人登録!$A$59:$R$127,18,FALSE))</f>
        <v/>
      </c>
      <c r="C57" s="727" t="str">
        <f>IF(ISERROR(VLOOKUP(A57,【入力用】個人登録!$A$21:$P$50,2,FALSE)),"",VLOOKUP(A57,【入力用】個人登録!$A$21:$P$50,2,FALSE)) &amp; IF(ISERROR(VLOOKUP(A57,【入力用】個人登録!$A$59:$P$127,2,FALSE)),"",VLOOKUP(A57,【入力用】個人登録!$A$59:$P$127,2,FALSE))</f>
        <v/>
      </c>
      <c r="D57" s="728"/>
      <c r="E57" s="753" t="str">
        <f>IF(ISERROR(VLOOKUP(A57,【入力用】個人登録!$A$21:$P$50,5,FALSE)),"",VLOOKUP(A57,【入力用】個人登録!$A$21:$P$50,5,FALSE)) &amp; IF(ISERROR(VLOOKUP(A57,【入力用】個人登録!$A$59:$P$127,5,FALSE)),"",VLOOKUP(A57,【入力用】個人登録!$A$59:$P$127,5,FALSE))</f>
        <v/>
      </c>
      <c r="F57" s="755"/>
      <c r="G57" s="788" t="str">
        <f>TEXT(IF(ISERROR(VLOOKUP(A57,【入力用】個人登録!$A$21:$P$50,12,FALSE)),"",VLOOKUP(A57,【入力用】個人登録!$A$21:$P$50,12,FALSE)) &amp; IF(ISERROR(VLOOKUP(A57,【入力用】個人登録!$A$59:$P$127,12,FALSE)),"",VLOOKUP(A57,【入力用】個人登録!$A$59:$P$127,12,FALSE)),"yyyy/m/d")</f>
        <v/>
      </c>
      <c r="H57" s="788"/>
      <c r="I57" s="764" t="str">
        <f t="shared" si="3"/>
        <v/>
      </c>
      <c r="J57" s="764"/>
      <c r="K57" s="764"/>
      <c r="L57" s="764"/>
      <c r="M57" s="764"/>
      <c r="N57" s="764"/>
      <c r="O57" s="789" t="str">
        <f>IF(ISERROR(VLOOKUP(A57,【入力用】個人登録!$A$21:$Q$50,17,FALSE)),"",VLOOKUP(A57,【入力用】個人登録!$A$21:$Q$50,17,FALSE)) &amp; IF(ISERROR(VLOOKUP(A57,【入力用】個人登録!$A$59:$Q$127,17,FALSE)),"",VLOOKUP(A57,【入力用】個人登録!$A$59:$Q$127,17,FALSE))</f>
        <v/>
      </c>
      <c r="P57" s="790"/>
      <c r="Q57" s="790"/>
      <c r="R57" s="790"/>
      <c r="S57" s="790"/>
      <c r="T57" s="790"/>
      <c r="U57" s="790"/>
      <c r="V57" s="791"/>
      <c r="W57" s="792" t="str">
        <f>IF(ISERROR(VLOOKUP(A57,【入力用】個人登録!$A$21:$P$50,16,FALSE)),"",VLOOKUP(A57,【入力用】個人登録!$A$21:$P$50,16,FALSE)) &amp; IF(ISERROR(VLOOKUP(A57,【入力用】個人登録!$A$59:$P$127,16,FALSE)),"",VLOOKUP(A57,【入力用】個人登録!$A$59:$P$127,16,FALSE))</f>
        <v/>
      </c>
      <c r="X57" s="793"/>
      <c r="Y57" s="793"/>
      <c r="Z57" s="794"/>
      <c r="AA57" s="120" t="str">
        <f>IF(ISERROR(VLOOKUP(AJ57,【入力用】個人登録!$A$21:$P$50,2,FALSE)),"",VLOOKUP(AJ57,【入力用】個人登録!$A$21:$P$50,2,FALSE)) &amp; IF(ISERROR(VLOOKUP(AJ57,【入力用】個人登録!$A$59:$P$127,2,FALSE)),"",VLOOKUP(AJ57,【入力用】個人登録!$A$59:$P$127,2,FALSE))</f>
        <v/>
      </c>
      <c r="AB57" s="753" t="str">
        <f>IF(ISERROR(VLOOKUP(AJ57,【入力用】個人登録!$A$21:$P$50,5,FALSE)),"",VLOOKUP(AJ57,【入力用】個人登録!$A$21:$P$50,5,FALSE)) &amp; IF(ISERROR(VLOOKUP(AJ57,【入力用】個人登録!$A$59:$P$127,5,FALSE)),"",VLOOKUP(AJ57,【入力用】個人登録!$A$59:$P$127,5,FALSE))</f>
        <v/>
      </c>
      <c r="AC57" s="754"/>
      <c r="AD57" s="755"/>
      <c r="AE57" s="756" t="str">
        <f>TEXT(IF(ISERROR(VLOOKUP(AJ57,【入力用】個人登録!$A$21:$P$50,12,FALSE)),"",VLOOKUP(AJ57,【入力用】個人登録!$A$21:$P$50,12,FALSE)) &amp; IF(ISERROR(VLOOKUP(AJ57,【入力用】個人登録!$A$59:$P$127,12,FALSE)),"",VLOOKUP(AJ57,【入力用】個人登録!$A$59:$P$127,12,FALSE)),"yyyy/m/d")</f>
        <v/>
      </c>
      <c r="AF57" s="757"/>
      <c r="AG57" s="296" t="str">
        <f t="shared" si="2"/>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IF(ISERROR(VLOOKUP(AJ57,【入力用】個人登録!$A$21:$R$50,18,FALSE)),"",VLOOKUP(AJ57,【入力用】個人登録!$A$21:$R$50,18,FALSE)) &amp; IF(ISERROR(VLOOKUP(AJ57,【入力用】個人登録!$A$63:$R$127,18,FALSE)),"",VLOOKUP(AJ57,【入力用】個人登録!$A$63:$R$127,18,FALSE))</f>
        <v/>
      </c>
    </row>
    <row r="58" spans="1:37" ht="27" customHeight="1">
      <c r="A58" s="116" t="s">
        <v>482</v>
      </c>
      <c r="B58" s="122" t="str">
        <f>IF(ISERROR(VLOOKUP(A58,【入力用】個人登録!$A$21:$R$50,18,FALSE)),"",VLOOKUP(A58,【入力用】個人登録!$A$21:$R$50,18,FALSE)) &amp; IF(ISERROR(VLOOKUP(A58,【入力用】個人登録!$A$59:$R$127,18,FALSE)),"",VLOOKUP(A58,【入力用】個人登録!$A$59:$R$127,18,FALSE))</f>
        <v/>
      </c>
      <c r="C58" s="727" t="str">
        <f>IF(ISERROR(VLOOKUP(A58,【入力用】個人登録!$A$21:$P$50,2,FALSE)),"",VLOOKUP(A58,【入力用】個人登録!$A$21:$P$50,2,FALSE)) &amp; IF(ISERROR(VLOOKUP(A58,【入力用】個人登録!$A$59:$P$127,2,FALSE)),"",VLOOKUP(A58,【入力用】個人登録!$A$59:$P$127,2,FALSE))</f>
        <v/>
      </c>
      <c r="D58" s="728"/>
      <c r="E58" s="753" t="str">
        <f>IF(ISERROR(VLOOKUP(A58,【入力用】個人登録!$A$21:$P$50,5,FALSE)),"",VLOOKUP(A58,【入力用】個人登録!$A$21:$P$50,5,FALSE)) &amp; IF(ISERROR(VLOOKUP(A58,【入力用】個人登録!$A$59:$P$127,5,FALSE)),"",VLOOKUP(A58,【入力用】個人登録!$A$59:$P$127,5,FALSE))</f>
        <v/>
      </c>
      <c r="F58" s="755"/>
      <c r="G58" s="788" t="str">
        <f>TEXT(IF(ISERROR(VLOOKUP(A58,【入力用】個人登録!$A$21:$P$50,12,FALSE)),"",VLOOKUP(A58,【入力用】個人登録!$A$21:$P$50,12,FALSE)) &amp; IF(ISERROR(VLOOKUP(A58,【入力用】個人登録!$A$59:$P$127,12,FALSE)),"",VLOOKUP(A58,【入力用】個人登録!$A$59:$P$127,12,FALSE)),"yyyy/m/d")</f>
        <v/>
      </c>
      <c r="H58" s="788"/>
      <c r="I58" s="764" t="str">
        <f t="shared" si="3"/>
        <v/>
      </c>
      <c r="J58" s="764"/>
      <c r="K58" s="764"/>
      <c r="L58" s="764"/>
      <c r="M58" s="764"/>
      <c r="N58" s="764"/>
      <c r="O58" s="789" t="str">
        <f>IF(ISERROR(VLOOKUP(A58,【入力用】個人登録!$A$21:$Q$50,17,FALSE)),"",VLOOKUP(A58,【入力用】個人登録!$A$21:$Q$50,17,FALSE)) &amp; IF(ISERROR(VLOOKUP(A58,【入力用】個人登録!$A$59:$Q$127,17,FALSE)),"",VLOOKUP(A58,【入力用】個人登録!$A$59:$Q$127,17,FALSE))</f>
        <v/>
      </c>
      <c r="P58" s="790"/>
      <c r="Q58" s="790"/>
      <c r="R58" s="790"/>
      <c r="S58" s="790"/>
      <c r="T58" s="790"/>
      <c r="U58" s="790"/>
      <c r="V58" s="791"/>
      <c r="W58" s="792" t="str">
        <f>IF(ISERROR(VLOOKUP(A58,【入力用】個人登録!$A$21:$P$50,16,FALSE)),"",VLOOKUP(A58,【入力用】個人登録!$A$21:$P$50,16,FALSE)) &amp; IF(ISERROR(VLOOKUP(A58,【入力用】個人登録!$A$59:$P$127,16,FALSE)),"",VLOOKUP(A58,【入力用】個人登録!$A$59:$P$127,16,FALSE))</f>
        <v/>
      </c>
      <c r="X58" s="793"/>
      <c r="Y58" s="793"/>
      <c r="Z58" s="794"/>
      <c r="AA58" s="120" t="str">
        <f>IF(ISERROR(VLOOKUP(AJ58,【入力用】個人登録!$A$21:$P$50,2,FALSE)),"",VLOOKUP(AJ58,【入力用】個人登録!$A$21:$P$50,2,FALSE)) &amp; IF(ISERROR(VLOOKUP(AJ58,【入力用】個人登録!$A$59:$P$127,2,FALSE)),"",VLOOKUP(AJ58,【入力用】個人登録!$A$59:$P$127,2,FALSE))</f>
        <v/>
      </c>
      <c r="AB58" s="753" t="str">
        <f>IF(ISERROR(VLOOKUP(AJ58,【入力用】個人登録!$A$21:$P$50,5,FALSE)),"",VLOOKUP(AJ58,【入力用】個人登録!$A$21:$P$50,5,FALSE)) &amp; IF(ISERROR(VLOOKUP(AJ58,【入力用】個人登録!$A$59:$P$127,5,FALSE)),"",VLOOKUP(AJ58,【入力用】個人登録!$A$59:$P$127,5,FALSE))</f>
        <v/>
      </c>
      <c r="AC58" s="754"/>
      <c r="AD58" s="755"/>
      <c r="AE58" s="756" t="str">
        <f>TEXT(IF(ISERROR(VLOOKUP(AJ58,【入力用】個人登録!$A$21:$P$50,12,FALSE)),"",VLOOKUP(AJ58,【入力用】個人登録!$A$21:$P$50,12,FALSE)) &amp; IF(ISERROR(VLOOKUP(AJ58,【入力用】個人登録!$A$59:$P$127,12,FALSE)),"",VLOOKUP(AJ58,【入力用】個人登録!$A$59:$P$127,12,FALSE)),"yyyy/m/d")</f>
        <v/>
      </c>
      <c r="AF58" s="757"/>
      <c r="AG58" s="296" t="str">
        <f t="shared" si="2"/>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IF(ISERROR(VLOOKUP(AJ58,【入力用】個人登録!$A$21:$R$50,18,FALSE)),"",VLOOKUP(AJ58,【入力用】個人登録!$A$21:$R$50,18,FALSE)) &amp; IF(ISERROR(VLOOKUP(AJ58,【入力用】個人登録!$A$63:$R$127,18,FALSE)),"",VLOOKUP(AJ58,【入力用】個人登録!$A$63:$R$127,18,FALSE))</f>
        <v/>
      </c>
    </row>
    <row r="59" spans="1:37" ht="27" customHeight="1">
      <c r="A59" s="116" t="s">
        <v>198</v>
      </c>
      <c r="B59" s="122" t="str">
        <f>IF(ISERROR(VLOOKUP(A59,【入力用】個人登録!$A$21:$R$50,18,FALSE)),"",VLOOKUP(A59,【入力用】個人登録!$A$21:$R$50,18,FALSE)) &amp; IF(ISERROR(VLOOKUP(A59,【入力用】個人登録!$A$59:$R$127,18,FALSE)),"",VLOOKUP(A59,【入力用】個人登録!$A$59:$R$127,18,FALSE))</f>
        <v/>
      </c>
      <c r="C59" s="727" t="str">
        <f>IF(ISERROR(VLOOKUP(A59,【入力用】個人登録!$A$21:$P$50,2,FALSE)),"",VLOOKUP(A59,【入力用】個人登録!$A$21:$P$50,2,FALSE)) &amp; IF(ISERROR(VLOOKUP(A59,【入力用】個人登録!$A$59:$P$127,2,FALSE)),"",VLOOKUP(A59,【入力用】個人登録!$A$59:$P$127,2,FALSE))</f>
        <v/>
      </c>
      <c r="D59" s="728"/>
      <c r="E59" s="753" t="str">
        <f>IF(ISERROR(VLOOKUP(A59,【入力用】個人登録!$A$21:$P$50,5,FALSE)),"",VLOOKUP(A59,【入力用】個人登録!$A$21:$P$50,5,FALSE)) &amp; IF(ISERROR(VLOOKUP(A59,【入力用】個人登録!$A$59:$P$127,5,FALSE)),"",VLOOKUP(A59,【入力用】個人登録!$A$59:$P$127,5,FALSE))</f>
        <v/>
      </c>
      <c r="F59" s="755"/>
      <c r="G59" s="788" t="str">
        <f>TEXT(IF(ISERROR(VLOOKUP(A59,【入力用】個人登録!$A$21:$P$50,12,FALSE)),"",VLOOKUP(A59,【入力用】個人登録!$A$21:$P$50,12,FALSE)) &amp; IF(ISERROR(VLOOKUP(A59,【入力用】個人登録!$A$59:$P$127,12,FALSE)),"",VLOOKUP(A59,【入力用】個人登録!$A$59:$P$127,12,FALSE)),"yyyy/m/d")</f>
        <v/>
      </c>
      <c r="H59" s="788"/>
      <c r="I59" s="764" t="str">
        <f t="shared" si="3"/>
        <v/>
      </c>
      <c r="J59" s="764"/>
      <c r="K59" s="764"/>
      <c r="L59" s="764"/>
      <c r="M59" s="764"/>
      <c r="N59" s="764"/>
      <c r="O59" s="789" t="str">
        <f>IF(ISERROR(VLOOKUP(A59,【入力用】個人登録!$A$21:$Q$50,17,FALSE)),"",VLOOKUP(A59,【入力用】個人登録!$A$21:$Q$50,17,FALSE)) &amp; IF(ISERROR(VLOOKUP(A59,【入力用】個人登録!$A$59:$Q$127,17,FALSE)),"",VLOOKUP(A59,【入力用】個人登録!$A$59:$Q$127,17,FALSE))</f>
        <v/>
      </c>
      <c r="P59" s="790"/>
      <c r="Q59" s="790"/>
      <c r="R59" s="790"/>
      <c r="S59" s="790"/>
      <c r="T59" s="790"/>
      <c r="U59" s="790"/>
      <c r="V59" s="791"/>
      <c r="W59" s="792" t="str">
        <f>IF(ISERROR(VLOOKUP(A59,【入力用】個人登録!$A$21:$P$50,16,FALSE)),"",VLOOKUP(A59,【入力用】個人登録!$A$21:$P$50,16,FALSE)) &amp; IF(ISERROR(VLOOKUP(A59,【入力用】個人登録!$A$59:$P$127,16,FALSE)),"",VLOOKUP(A59,【入力用】個人登録!$A$59:$P$127,16,FALSE))</f>
        <v/>
      </c>
      <c r="X59" s="793"/>
      <c r="Y59" s="793"/>
      <c r="Z59" s="794"/>
      <c r="AA59" s="120" t="str">
        <f>IF(ISERROR(VLOOKUP(AJ59,【入力用】個人登録!$A$21:$P$50,2,FALSE)),"",VLOOKUP(AJ59,【入力用】個人登録!$A$21:$P$50,2,FALSE)) &amp; IF(ISERROR(VLOOKUP(AJ59,【入力用】個人登録!$A$59:$P$127,2,FALSE)),"",VLOOKUP(AJ59,【入力用】個人登録!$A$59:$P$127,2,FALSE))</f>
        <v/>
      </c>
      <c r="AB59" s="753" t="str">
        <f>IF(ISERROR(VLOOKUP(AJ59,【入力用】個人登録!$A$21:$P$50,5,FALSE)),"",VLOOKUP(AJ59,【入力用】個人登録!$A$21:$P$50,5,FALSE)) &amp; IF(ISERROR(VLOOKUP(AJ59,【入力用】個人登録!$A$59:$P$127,5,FALSE)),"",VLOOKUP(AJ59,【入力用】個人登録!$A$59:$P$127,5,FALSE))</f>
        <v/>
      </c>
      <c r="AC59" s="754"/>
      <c r="AD59" s="755"/>
      <c r="AE59" s="756" t="str">
        <f>TEXT(IF(ISERROR(VLOOKUP(AJ59,【入力用】個人登録!$A$21:$P$50,12,FALSE)),"",VLOOKUP(AJ59,【入力用】個人登録!$A$21:$P$50,12,FALSE)) &amp; IF(ISERROR(VLOOKUP(AJ59,【入力用】個人登録!$A$59:$P$127,12,FALSE)),"",VLOOKUP(AJ59,【入力用】個人登録!$A$59:$P$127,12,FALSE)),"yyyy/m/d")</f>
        <v/>
      </c>
      <c r="AF59" s="757"/>
      <c r="AG59" s="296" t="str">
        <f t="shared" si="2"/>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IF(ISERROR(VLOOKUP(AJ59,【入力用】個人登録!$A$21:$R$50,18,FALSE)),"",VLOOKUP(AJ59,【入力用】個人登録!$A$21:$R$50,18,FALSE)) &amp; IF(ISERROR(VLOOKUP(AJ59,【入力用】個人登録!$A$63:$R$127,18,FALSE)),"",VLOOKUP(AJ59,【入力用】個人登録!$A$63:$R$127,18,FALSE))</f>
        <v/>
      </c>
    </row>
    <row r="60" spans="1:37" ht="27" customHeight="1">
      <c r="A60" s="116" t="s">
        <v>199</v>
      </c>
      <c r="B60" s="122" t="str">
        <f>IF(ISERROR(VLOOKUP(A60,【入力用】個人登録!$A$21:$R$50,18,FALSE)),"",VLOOKUP(A60,【入力用】個人登録!$A$21:$R$50,18,FALSE)) &amp; IF(ISERROR(VLOOKUP(A60,【入力用】個人登録!$A$59:$R$127,18,FALSE)),"",VLOOKUP(A60,【入力用】個人登録!$A$59:$R$127,18,FALSE))</f>
        <v/>
      </c>
      <c r="C60" s="727" t="str">
        <f>IF(ISERROR(VLOOKUP(A60,【入力用】個人登録!$A$21:$P$50,2,FALSE)),"",VLOOKUP(A60,【入力用】個人登録!$A$21:$P$50,2,FALSE)) &amp; IF(ISERROR(VLOOKUP(A60,【入力用】個人登録!$A$59:$P$127,2,FALSE)),"",VLOOKUP(A60,【入力用】個人登録!$A$59:$P$127,2,FALSE))</f>
        <v/>
      </c>
      <c r="D60" s="728"/>
      <c r="E60" s="753" t="str">
        <f>IF(ISERROR(VLOOKUP(A60,【入力用】個人登録!$A$21:$P$50,5,FALSE)),"",VLOOKUP(A60,【入力用】個人登録!$A$21:$P$50,5,FALSE)) &amp; IF(ISERROR(VLOOKUP(A60,【入力用】個人登録!$A$59:$P$127,5,FALSE)),"",VLOOKUP(A60,【入力用】個人登録!$A$59:$P$127,5,FALSE))</f>
        <v/>
      </c>
      <c r="F60" s="755"/>
      <c r="G60" s="788" t="str">
        <f>TEXT(IF(ISERROR(VLOOKUP(A60,【入力用】個人登録!$A$21:$P$50,12,FALSE)),"",VLOOKUP(A60,【入力用】個人登録!$A$21:$P$50,12,FALSE)) &amp; IF(ISERROR(VLOOKUP(A60,【入力用】個人登録!$A$59:$P$127,12,FALSE)),"",VLOOKUP(A60,【入力用】個人登録!$A$59:$P$127,12,FALSE)),"yyyy/m/d")</f>
        <v/>
      </c>
      <c r="H60" s="788"/>
      <c r="I60" s="764" t="str">
        <f t="shared" si="3"/>
        <v/>
      </c>
      <c r="J60" s="764"/>
      <c r="K60" s="764"/>
      <c r="L60" s="764"/>
      <c r="M60" s="764"/>
      <c r="N60" s="764"/>
      <c r="O60" s="789" t="str">
        <f>IF(ISERROR(VLOOKUP(A60,【入力用】個人登録!$A$21:$Q$50,17,FALSE)),"",VLOOKUP(A60,【入力用】個人登録!$A$21:$Q$50,17,FALSE)) &amp; IF(ISERROR(VLOOKUP(A60,【入力用】個人登録!$A$59:$Q$127,17,FALSE)),"",VLOOKUP(A60,【入力用】個人登録!$A$59:$Q$127,17,FALSE))</f>
        <v/>
      </c>
      <c r="P60" s="790"/>
      <c r="Q60" s="790"/>
      <c r="R60" s="790"/>
      <c r="S60" s="790"/>
      <c r="T60" s="790"/>
      <c r="U60" s="790"/>
      <c r="V60" s="791"/>
      <c r="W60" s="792" t="str">
        <f>IF(ISERROR(VLOOKUP(A60,【入力用】個人登録!$A$21:$P$50,16,FALSE)),"",VLOOKUP(A60,【入力用】個人登録!$A$21:$P$50,16,FALSE)) &amp; IF(ISERROR(VLOOKUP(A60,【入力用】個人登録!$A$59:$P$127,16,FALSE)),"",VLOOKUP(A60,【入力用】個人登録!$A$59:$P$127,16,FALSE))</f>
        <v/>
      </c>
      <c r="X60" s="793"/>
      <c r="Y60" s="793"/>
      <c r="Z60" s="794"/>
      <c r="AA60" s="120" t="str">
        <f>IF(ISERROR(VLOOKUP(AJ60,【入力用】個人登録!$A$21:$P$50,2,FALSE)),"",VLOOKUP(AJ60,【入力用】個人登録!$A$21:$P$50,2,FALSE)) &amp; IF(ISERROR(VLOOKUP(AJ60,【入力用】個人登録!$A$59:$P$127,2,FALSE)),"",VLOOKUP(AJ60,【入力用】個人登録!$A$59:$P$127,2,FALSE))</f>
        <v/>
      </c>
      <c r="AB60" s="753" t="str">
        <f>IF(ISERROR(VLOOKUP(AJ60,【入力用】個人登録!$A$21:$P$50,5,FALSE)),"",VLOOKUP(AJ60,【入力用】個人登録!$A$21:$P$50,5,FALSE)) &amp; IF(ISERROR(VLOOKUP(AJ60,【入力用】個人登録!$A$59:$P$127,5,FALSE)),"",VLOOKUP(AJ60,【入力用】個人登録!$A$59:$P$127,5,FALSE))</f>
        <v/>
      </c>
      <c r="AC60" s="754"/>
      <c r="AD60" s="755"/>
      <c r="AE60" s="756" t="str">
        <f>TEXT(IF(ISERROR(VLOOKUP(AJ60,【入力用】個人登録!$A$21:$P$50,12,FALSE)),"",VLOOKUP(AJ60,【入力用】個人登録!$A$21:$P$50,12,FALSE)) &amp; IF(ISERROR(VLOOKUP(AJ60,【入力用】個人登録!$A$59:$P$127,12,FALSE)),"",VLOOKUP(AJ60,【入力用】個人登録!$A$59:$P$127,12,FALSE)),"yyyy/m/d")</f>
        <v/>
      </c>
      <c r="AF60" s="757"/>
      <c r="AG60" s="296" t="str">
        <f t="shared" si="2"/>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IF(ISERROR(VLOOKUP(AJ60,【入力用】個人登録!$A$21:$R$50,18,FALSE)),"",VLOOKUP(AJ60,【入力用】個人登録!$A$21:$R$50,18,FALSE)) &amp; IF(ISERROR(VLOOKUP(AJ60,【入力用】個人登録!$A$63:$R$127,18,FALSE)),"",VLOOKUP(AJ60,【入力用】個人登録!$A$63:$R$127,18,FALSE))</f>
        <v/>
      </c>
    </row>
    <row r="61" spans="1:37" ht="27" customHeight="1">
      <c r="A61" s="116" t="s">
        <v>494</v>
      </c>
      <c r="B61" s="122" t="str">
        <f>IF(ISERROR(VLOOKUP(A61,【入力用】個人登録!$A$21:$R$50,18,FALSE)),"",VLOOKUP(A61,【入力用】個人登録!$A$21:$R$50,18,FALSE)) &amp; IF(ISERROR(VLOOKUP(A61,【入力用】個人登録!$A$59:$R$127,18,FALSE)),"",VLOOKUP(A61,【入力用】個人登録!$A$59:$R$127,18,FALSE))</f>
        <v/>
      </c>
      <c r="C61" s="727" t="str">
        <f>IF(ISERROR(VLOOKUP(A61,【入力用】個人登録!$A$21:$P$50,2,FALSE)),"",VLOOKUP(A61,【入力用】個人登録!$A$21:$P$50,2,FALSE)) &amp; IF(ISERROR(VLOOKUP(A61,【入力用】個人登録!$A$59:$P$127,2,FALSE)),"",VLOOKUP(A61,【入力用】個人登録!$A$59:$P$127,2,FALSE))</f>
        <v/>
      </c>
      <c r="D61" s="728"/>
      <c r="E61" s="753" t="str">
        <f>IF(ISERROR(VLOOKUP(A61,【入力用】個人登録!$A$21:$P$50,5,FALSE)),"",VLOOKUP(A61,【入力用】個人登録!$A$21:$P$50,5,FALSE)) &amp; IF(ISERROR(VLOOKUP(A61,【入力用】個人登録!$A$59:$P$127,5,FALSE)),"",VLOOKUP(A61,【入力用】個人登録!$A$59:$P$127,5,FALSE))</f>
        <v/>
      </c>
      <c r="F61" s="755"/>
      <c r="G61" s="788" t="str">
        <f>TEXT(IF(ISERROR(VLOOKUP(A61,【入力用】個人登録!$A$21:$P$50,12,FALSE)),"",VLOOKUP(A61,【入力用】個人登録!$A$21:$P$50,12,FALSE)) &amp; IF(ISERROR(VLOOKUP(A61,【入力用】個人登録!$A$59:$P$127,12,FALSE)),"",VLOOKUP(A61,【入力用】個人登録!$A$59:$P$127,12,FALSE)),"yyyy/m/d")</f>
        <v/>
      </c>
      <c r="H61" s="788"/>
      <c r="I61" s="764" t="str">
        <f t="shared" si="3"/>
        <v/>
      </c>
      <c r="J61" s="764"/>
      <c r="K61" s="764"/>
      <c r="L61" s="764"/>
      <c r="M61" s="764"/>
      <c r="N61" s="764"/>
      <c r="O61" s="789" t="str">
        <f>IF(ISERROR(VLOOKUP(A61,【入力用】個人登録!$A$21:$Q$50,17,FALSE)),"",VLOOKUP(A61,【入力用】個人登録!$A$21:$Q$50,17,FALSE)) &amp; IF(ISERROR(VLOOKUP(A61,【入力用】個人登録!$A$59:$Q$127,17,FALSE)),"",VLOOKUP(A61,【入力用】個人登録!$A$59:$Q$127,17,FALSE))</f>
        <v/>
      </c>
      <c r="P61" s="790"/>
      <c r="Q61" s="790"/>
      <c r="R61" s="790"/>
      <c r="S61" s="790"/>
      <c r="T61" s="790"/>
      <c r="U61" s="790"/>
      <c r="V61" s="791"/>
      <c r="W61" s="792" t="str">
        <f>IF(ISERROR(VLOOKUP(A61,【入力用】個人登録!$A$21:$P$50,16,FALSE)),"",VLOOKUP(A61,【入力用】個人登録!$A$21:$P$50,16,FALSE)) &amp; IF(ISERROR(VLOOKUP(A61,【入力用】個人登録!$A$59:$P$127,16,FALSE)),"",VLOOKUP(A61,【入力用】個人登録!$A$59:$P$127,16,FALSE))</f>
        <v/>
      </c>
      <c r="X61" s="793"/>
      <c r="Y61" s="793"/>
      <c r="Z61" s="794"/>
      <c r="AA61" s="120" t="str">
        <f>IF(ISERROR(VLOOKUP(AJ61,【入力用】個人登録!$A$21:$P$50,2,FALSE)),"",VLOOKUP(AJ61,【入力用】個人登録!$A$21:$P$50,2,FALSE)) &amp; IF(ISERROR(VLOOKUP(AJ61,【入力用】個人登録!$A$59:$P$127,2,FALSE)),"",VLOOKUP(AJ61,【入力用】個人登録!$A$59:$P$127,2,FALSE))</f>
        <v/>
      </c>
      <c r="AB61" s="753" t="str">
        <f>IF(ISERROR(VLOOKUP(AJ61,【入力用】個人登録!$A$21:$P$50,5,FALSE)),"",VLOOKUP(AJ61,【入力用】個人登録!$A$21:$P$50,5,FALSE)) &amp; IF(ISERROR(VLOOKUP(AJ61,【入力用】個人登録!$A$59:$P$127,5,FALSE)),"",VLOOKUP(AJ61,【入力用】個人登録!$A$59:$P$127,5,FALSE))</f>
        <v/>
      </c>
      <c r="AC61" s="754"/>
      <c r="AD61" s="755"/>
      <c r="AE61" s="756" t="str">
        <f>TEXT(IF(ISERROR(VLOOKUP(AJ61,【入力用】個人登録!$A$21:$P$50,12,FALSE)),"",VLOOKUP(AJ61,【入力用】個人登録!$A$21:$P$50,12,FALSE)) &amp; IF(ISERROR(VLOOKUP(AJ61,【入力用】個人登録!$A$59:$P$127,12,FALSE)),"",VLOOKUP(AJ61,【入力用】個人登録!$A$59:$P$127,12,FALSE)),"yyyy/m/d")</f>
        <v/>
      </c>
      <c r="AF61" s="757"/>
      <c r="AG61" s="296" t="str">
        <f t="shared" si="2"/>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IF(ISERROR(VLOOKUP(AJ61,【入力用】個人登録!$A$21:$R$50,18,FALSE)),"",VLOOKUP(AJ61,【入力用】個人登録!$A$21:$R$50,18,FALSE)) &amp; IF(ISERROR(VLOOKUP(AJ61,【入力用】個人登録!$A$63:$R$127,18,FALSE)),"",VLOOKUP(AJ61,【入力用】個人登録!$A$63:$R$127,18,FALSE))</f>
        <v/>
      </c>
    </row>
    <row r="62" spans="1:37" ht="27" customHeight="1">
      <c r="A62" s="116" t="s">
        <v>495</v>
      </c>
      <c r="B62" s="122" t="str">
        <f>IF(ISERROR(VLOOKUP(A62,【入力用】個人登録!$A$21:$R$50,18,FALSE)),"",VLOOKUP(A62,【入力用】個人登録!$A$21:$R$50,18,FALSE)) &amp; IF(ISERROR(VLOOKUP(A62,【入力用】個人登録!$A$59:$R$127,18,FALSE)),"",VLOOKUP(A62,【入力用】個人登録!$A$59:$R$127,18,FALSE))</f>
        <v/>
      </c>
      <c r="C62" s="727" t="str">
        <f>IF(ISERROR(VLOOKUP(A62,【入力用】個人登録!$A$21:$P$50,2,FALSE)),"",VLOOKUP(A62,【入力用】個人登録!$A$21:$P$50,2,FALSE)) &amp; IF(ISERROR(VLOOKUP(A62,【入力用】個人登録!$A$59:$P$127,2,FALSE)),"",VLOOKUP(A62,【入力用】個人登録!$A$59:$P$127,2,FALSE))</f>
        <v/>
      </c>
      <c r="D62" s="728"/>
      <c r="E62" s="753" t="str">
        <f>IF(ISERROR(VLOOKUP(A62,【入力用】個人登録!$A$21:$P$50,5,FALSE)),"",VLOOKUP(A62,【入力用】個人登録!$A$21:$P$50,5,FALSE)) &amp; IF(ISERROR(VLOOKUP(A62,【入力用】個人登録!$A$59:$P$127,5,FALSE)),"",VLOOKUP(A62,【入力用】個人登録!$A$59:$P$127,5,FALSE))</f>
        <v/>
      </c>
      <c r="F62" s="755"/>
      <c r="G62" s="788" t="str">
        <f>TEXT(IF(ISERROR(VLOOKUP(A62,【入力用】個人登録!$A$21:$P$50,12,FALSE)),"",VLOOKUP(A62,【入力用】個人登録!$A$21:$P$50,12,FALSE)) &amp; IF(ISERROR(VLOOKUP(A62,【入力用】個人登録!$A$59:$P$127,12,FALSE)),"",VLOOKUP(A62,【入力用】個人登録!$A$59:$P$127,12,FALSE)),"yyyy/m/d")</f>
        <v/>
      </c>
      <c r="H62" s="788"/>
      <c r="I62" s="764" t="str">
        <f t="shared" si="3"/>
        <v/>
      </c>
      <c r="J62" s="764"/>
      <c r="K62" s="764"/>
      <c r="L62" s="764"/>
      <c r="M62" s="764"/>
      <c r="N62" s="764"/>
      <c r="O62" s="789" t="str">
        <f>IF(ISERROR(VLOOKUP(A62,【入力用】個人登録!$A$21:$Q$50,17,FALSE)),"",VLOOKUP(A62,【入力用】個人登録!$A$21:$Q$50,17,FALSE)) &amp; IF(ISERROR(VLOOKUP(A62,【入力用】個人登録!$A$59:$Q$127,17,FALSE)),"",VLOOKUP(A62,【入力用】個人登録!$A$59:$Q$127,17,FALSE))</f>
        <v/>
      </c>
      <c r="P62" s="790"/>
      <c r="Q62" s="790"/>
      <c r="R62" s="790"/>
      <c r="S62" s="790"/>
      <c r="T62" s="790"/>
      <c r="U62" s="790"/>
      <c r="V62" s="791"/>
      <c r="W62" s="792" t="str">
        <f>IF(ISERROR(VLOOKUP(A62,【入力用】個人登録!$A$21:$P$50,16,FALSE)),"",VLOOKUP(A62,【入力用】個人登録!$A$21:$P$50,16,FALSE)) &amp; IF(ISERROR(VLOOKUP(A62,【入力用】個人登録!$A$59:$P$127,16,FALSE)),"",VLOOKUP(A62,【入力用】個人登録!$A$59:$P$127,16,FALSE))</f>
        <v/>
      </c>
      <c r="X62" s="793"/>
      <c r="Y62" s="793"/>
      <c r="Z62" s="794"/>
      <c r="AA62" s="120" t="str">
        <f>IF(ISERROR(VLOOKUP(AJ62,【入力用】個人登録!$A$21:$P$50,2,FALSE)),"",VLOOKUP(AJ62,【入力用】個人登録!$A$21:$P$50,2,FALSE)) &amp; IF(ISERROR(VLOOKUP(AJ62,【入力用】個人登録!$A$59:$P$127,2,FALSE)),"",VLOOKUP(AJ62,【入力用】個人登録!$A$59:$P$127,2,FALSE))</f>
        <v/>
      </c>
      <c r="AB62" s="753" t="str">
        <f>IF(ISERROR(VLOOKUP(AJ62,【入力用】個人登録!$A$21:$P$50,5,FALSE)),"",VLOOKUP(AJ62,【入力用】個人登録!$A$21:$P$50,5,FALSE)) &amp; IF(ISERROR(VLOOKUP(AJ62,【入力用】個人登録!$A$59:$P$127,5,FALSE)),"",VLOOKUP(AJ62,【入力用】個人登録!$A$59:$P$127,5,FALSE))</f>
        <v/>
      </c>
      <c r="AC62" s="754"/>
      <c r="AD62" s="755"/>
      <c r="AE62" s="756" t="str">
        <f>TEXT(IF(ISERROR(VLOOKUP(AJ62,【入力用】個人登録!$A$21:$P$50,12,FALSE)),"",VLOOKUP(AJ62,【入力用】個人登録!$A$21:$P$50,12,FALSE)) &amp; IF(ISERROR(VLOOKUP(AJ62,【入力用】個人登録!$A$59:$P$127,12,FALSE)),"",VLOOKUP(AJ62,【入力用】個人登録!$A$59:$P$127,12,FALSE)),"yyyy/m/d")</f>
        <v/>
      </c>
      <c r="AF62" s="757"/>
      <c r="AG62" s="296" t="str">
        <f t="shared" si="2"/>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IF(ISERROR(VLOOKUP(AJ62,【入力用】個人登録!$A$21:$R$50,18,FALSE)),"",VLOOKUP(AJ62,【入力用】個人登録!$A$21:$R$50,18,FALSE)) &amp; IF(ISERROR(VLOOKUP(AJ62,【入力用】個人登録!$A$63:$R$127,18,FALSE)),"",VLOOKUP(AJ62,【入力用】個人登録!$A$63:$R$127,18,FALSE))</f>
        <v/>
      </c>
    </row>
    <row r="63" spans="1:37" ht="27" customHeight="1">
      <c r="A63" s="116" t="s">
        <v>496</v>
      </c>
      <c r="B63" s="122" t="str">
        <f>IF(ISERROR(VLOOKUP(A63,【入力用】個人登録!$A$21:$R$50,18,FALSE)),"",VLOOKUP(A63,【入力用】個人登録!$A$21:$R$50,18,FALSE)) &amp; IF(ISERROR(VLOOKUP(A63,【入力用】個人登録!$A$59:$R$127,18,FALSE)),"",VLOOKUP(A63,【入力用】個人登録!$A$59:$R$127,18,FALSE))</f>
        <v/>
      </c>
      <c r="C63" s="727" t="str">
        <f>IF(ISERROR(VLOOKUP(A63,【入力用】個人登録!$A$21:$P$50,2,FALSE)),"",VLOOKUP(A63,【入力用】個人登録!$A$21:$P$50,2,FALSE)) &amp; IF(ISERROR(VLOOKUP(A63,【入力用】個人登録!$A$59:$P$127,2,FALSE)),"",VLOOKUP(A63,【入力用】個人登録!$A$59:$P$127,2,FALSE))</f>
        <v/>
      </c>
      <c r="D63" s="728"/>
      <c r="E63" s="753" t="str">
        <f>IF(ISERROR(VLOOKUP(A63,【入力用】個人登録!$A$21:$P$50,5,FALSE)),"",VLOOKUP(A63,【入力用】個人登録!$A$21:$P$50,5,FALSE)) &amp; IF(ISERROR(VLOOKUP(A63,【入力用】個人登録!$A$59:$P$127,5,FALSE)),"",VLOOKUP(A63,【入力用】個人登録!$A$59:$P$127,5,FALSE))</f>
        <v/>
      </c>
      <c r="F63" s="755"/>
      <c r="G63" s="788" t="str">
        <f>TEXT(IF(ISERROR(VLOOKUP(A63,【入力用】個人登録!$A$21:$P$50,12,FALSE)),"",VLOOKUP(A63,【入力用】個人登録!$A$21:$P$50,12,FALSE)) &amp; IF(ISERROR(VLOOKUP(A63,【入力用】個人登録!$A$59:$P$127,12,FALSE)),"",VLOOKUP(A63,【入力用】個人登録!$A$59:$P$127,12,FALSE)),"yyyy/m/d")</f>
        <v/>
      </c>
      <c r="H63" s="788"/>
      <c r="I63" s="764" t="str">
        <f t="shared" si="3"/>
        <v/>
      </c>
      <c r="J63" s="764"/>
      <c r="K63" s="764"/>
      <c r="L63" s="764"/>
      <c r="M63" s="764"/>
      <c r="N63" s="764"/>
      <c r="O63" s="789" t="str">
        <f>IF(ISERROR(VLOOKUP(A63,【入力用】個人登録!$A$21:$Q$50,17,FALSE)),"",VLOOKUP(A63,【入力用】個人登録!$A$21:$Q$50,17,FALSE)) &amp; IF(ISERROR(VLOOKUP(A63,【入力用】個人登録!$A$59:$Q$127,17,FALSE)),"",VLOOKUP(A63,【入力用】個人登録!$A$59:$Q$127,17,FALSE))</f>
        <v/>
      </c>
      <c r="P63" s="790"/>
      <c r="Q63" s="790"/>
      <c r="R63" s="790"/>
      <c r="S63" s="790"/>
      <c r="T63" s="790"/>
      <c r="U63" s="790"/>
      <c r="V63" s="791"/>
      <c r="W63" s="792" t="str">
        <f>IF(ISERROR(VLOOKUP(A63,【入力用】個人登録!$A$21:$P$50,16,FALSE)),"",VLOOKUP(A63,【入力用】個人登録!$A$21:$P$50,16,FALSE)) &amp; IF(ISERROR(VLOOKUP(A63,【入力用】個人登録!$A$59:$P$127,16,FALSE)),"",VLOOKUP(A63,【入力用】個人登録!$A$59:$P$127,16,FALSE))</f>
        <v/>
      </c>
      <c r="X63" s="793"/>
      <c r="Y63" s="793"/>
      <c r="Z63" s="794"/>
      <c r="AA63" s="120" t="str">
        <f>IF(ISERROR(VLOOKUP(AJ63,【入力用】個人登録!$A$21:$P$50,2,FALSE)),"",VLOOKUP(AJ63,【入力用】個人登録!$A$21:$P$50,2,FALSE)) &amp; IF(ISERROR(VLOOKUP(AJ63,【入力用】個人登録!$A$59:$P$127,2,FALSE)),"",VLOOKUP(AJ63,【入力用】個人登録!$A$59:$P$127,2,FALSE))</f>
        <v/>
      </c>
      <c r="AB63" s="753" t="str">
        <f>IF(ISERROR(VLOOKUP(AJ63,【入力用】個人登録!$A$21:$P$50,5,FALSE)),"",VLOOKUP(AJ63,【入力用】個人登録!$A$21:$P$50,5,FALSE)) &amp; IF(ISERROR(VLOOKUP(AJ63,【入力用】個人登録!$A$59:$P$127,5,FALSE)),"",VLOOKUP(AJ63,【入力用】個人登録!$A$59:$P$127,5,FALSE))</f>
        <v/>
      </c>
      <c r="AC63" s="754"/>
      <c r="AD63" s="755"/>
      <c r="AE63" s="756" t="str">
        <f>TEXT(IF(ISERROR(VLOOKUP(AJ63,【入力用】個人登録!$A$21:$P$50,12,FALSE)),"",VLOOKUP(AJ63,【入力用】個人登録!$A$21:$P$50,12,FALSE)) &amp; IF(ISERROR(VLOOKUP(AJ63,【入力用】個人登録!$A$59:$P$127,12,FALSE)),"",VLOOKUP(AJ63,【入力用】個人登録!$A$59:$P$127,12,FALSE)),"yyyy/m/d")</f>
        <v/>
      </c>
      <c r="AF63" s="757"/>
      <c r="AG63" s="296" t="str">
        <f t="shared" si="2"/>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IF(ISERROR(VLOOKUP(AJ63,【入力用】個人登録!$A$21:$R$50,18,FALSE)),"",VLOOKUP(AJ63,【入力用】個人登録!$A$21:$R$50,18,FALSE)) &amp; IF(ISERROR(VLOOKUP(AJ63,【入力用】個人登録!$A$63:$R$127,18,FALSE)),"",VLOOKUP(AJ63,【入力用】個人登録!$A$63:$R$127,18,FALSE))</f>
        <v/>
      </c>
    </row>
    <row r="64" spans="1:37" ht="27" customHeight="1" thickBot="1">
      <c r="A64" s="116" t="s">
        <v>497</v>
      </c>
      <c r="B64" s="122" t="str">
        <f>IF(ISERROR(VLOOKUP(A64,【入力用】個人登録!$A$21:$R$50,18,FALSE)),"",VLOOKUP(A64,【入力用】個人登録!$A$21:$R$50,18,FALSE)) &amp; IF(ISERROR(VLOOKUP(A64,【入力用】個人登録!$A$59:$R$127,18,FALSE)),"",VLOOKUP(A64,【入力用】個人登録!$A$59:$R$127,18,FALSE))</f>
        <v/>
      </c>
      <c r="C64" s="729" t="str">
        <f>IF(ISERROR(VLOOKUP(A64,【入力用】個人登録!$A$21:$P$50,2,FALSE)),"",VLOOKUP(A64,【入力用】個人登録!$A$21:$P$50,2,FALSE)) &amp; IF(ISERROR(VLOOKUP(A64,【入力用】個人登録!$A$59:$P$127,2,FALSE)),"",VLOOKUP(A64,【入力用】個人登録!$A$59:$P$127,2,FALSE))</f>
        <v/>
      </c>
      <c r="D64" s="730"/>
      <c r="E64" s="775" t="str">
        <f>IF(ISERROR(VLOOKUP(A64,【入力用】個人登録!$A$21:$P$50,5,FALSE)),"",VLOOKUP(A64,【入力用】個人登録!$A$21:$P$50,5,FALSE)) &amp; IF(ISERROR(VLOOKUP(A64,【入力用】個人登録!$A$59:$P$127,5,FALSE)),"",VLOOKUP(A64,【入力用】個人登録!$A$59:$P$127,5,FALSE))</f>
        <v/>
      </c>
      <c r="F64" s="776"/>
      <c r="G64" s="777" t="str">
        <f>TEXT(IF(ISERROR(VLOOKUP(A64,【入力用】個人登録!$A$21:$P$50,12,FALSE)),"",VLOOKUP(A64,【入力用】個人登録!$A$21:$P$50,12,FALSE)) &amp; IF(ISERROR(VLOOKUP(A64,【入力用】個人登録!$A$59:$P$127,12,FALSE)),"",VLOOKUP(A64,【入力用】個人登録!$A$59:$P$127,12,FALSE)),"yyyy/m/d")</f>
        <v/>
      </c>
      <c r="H64" s="777"/>
      <c r="I64" s="778" t="str">
        <f t="shared" si="3"/>
        <v/>
      </c>
      <c r="J64" s="778"/>
      <c r="K64" s="778"/>
      <c r="L64" s="778"/>
      <c r="M64" s="778"/>
      <c r="N64" s="778"/>
      <c r="O64" s="779" t="str">
        <f>IF(ISERROR(VLOOKUP(A64,【入力用】個人登録!$A$21:$Q$50,17,FALSE)),"",VLOOKUP(A64,【入力用】個人登録!$A$21:$Q$50,17,FALSE)) &amp; IF(ISERROR(VLOOKUP(A64,【入力用】個人登録!$A$59:$Q$127,17,FALSE)),"",VLOOKUP(A64,【入力用】個人登録!$A$59:$Q$127,17,FALSE))</f>
        <v/>
      </c>
      <c r="P64" s="780"/>
      <c r="Q64" s="780"/>
      <c r="R64" s="780"/>
      <c r="S64" s="780"/>
      <c r="T64" s="780"/>
      <c r="U64" s="780"/>
      <c r="V64" s="781"/>
      <c r="W64" s="782" t="str">
        <f>IF(ISERROR(VLOOKUP(A64,【入力用】個人登録!$A$21:$P$50,16,FALSE)),"",VLOOKUP(A64,【入力用】個人登録!$A$21:$P$50,16,FALSE)) &amp; IF(ISERROR(VLOOKUP(A64,【入力用】個人登録!$A$59:$P$127,16,FALSE)),"",VLOOKUP(A64,【入力用】個人登録!$A$59:$P$127,16,FALSE))</f>
        <v/>
      </c>
      <c r="X64" s="783"/>
      <c r="Y64" s="783"/>
      <c r="Z64" s="784"/>
      <c r="AA64" s="123" t="str">
        <f>IF(ISERROR(VLOOKUP(AJ64,【入力用】個人登録!$A$21:$P$50,2,FALSE)),"",VLOOKUP(AJ64,【入力用】個人登録!$A$21:$P$50,2,FALSE)) &amp; IF(ISERROR(VLOOKUP(AJ64,【入力用】個人登録!$A$59:$P$127,2,FALSE)),"",VLOOKUP(AJ64,【入力用】個人登録!$A$59:$P$127,2,FALSE))</f>
        <v/>
      </c>
      <c r="AB64" s="775" t="str">
        <f>IF(ISERROR(VLOOKUP(AJ64,【入力用】個人登録!$A$21:$P$50,5,FALSE)),"",VLOOKUP(AJ64,【入力用】個人登録!$A$21:$P$50,5,FALSE)) &amp; IF(ISERROR(VLOOKUP(AJ64,【入力用】個人登録!$A$59:$P$127,5,FALSE)),"",VLOOKUP(AJ64,【入力用】個人登録!$A$59:$P$127,5,FALSE))</f>
        <v/>
      </c>
      <c r="AC64" s="785"/>
      <c r="AD64" s="776"/>
      <c r="AE64" s="786" t="str">
        <f>TEXT(IF(ISERROR(VLOOKUP(AJ64,【入力用】個人登録!$A$21:$P$50,12,FALSE)),"",VLOOKUP(AJ64,【入力用】個人登録!$A$21:$P$50,12,FALSE)) &amp; IF(ISERROR(VLOOKUP(AJ64,【入力用】個人登録!$A$59:$P$127,12,FALSE)),"",VLOOKUP(AJ64,【入力用】個人登録!$A$59:$P$127,12,FALSE)),"yyyy/m/d")</f>
        <v/>
      </c>
      <c r="AF64" s="787"/>
      <c r="AG64" s="297" t="str">
        <f t="shared" si="2"/>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IF(ISERROR(VLOOKUP(AJ64,【入力用】個人登録!$A$21:$R$50,18,FALSE)),"",VLOOKUP(AJ64,【入力用】個人登録!$A$21:$R$50,18,FALSE)) &amp; IF(ISERROR(VLOOKUP(AJ64,【入力用】個人登録!$A$63:$R$127,18,FALSE)),"",VLOOKUP(AJ64,【入力用】個人登録!$A$63:$R$127,18,FALSE))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748" t="s">
        <v>52</v>
      </c>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row>
    <row r="67" spans="3:50" ht="12.75" customHeight="1">
      <c r="C67" s="2"/>
      <c r="D67" s="748" t="s">
        <v>53</v>
      </c>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row>
    <row r="68" spans="3:50" ht="18" customHeight="1" thickBot="1">
      <c r="C68" s="2"/>
      <c r="D68" s="2"/>
      <c r="E68" s="741" t="str">
        <f>E2</f>
        <v>Ａ 表 （日本協会）</v>
      </c>
      <c r="F68" s="738"/>
      <c r="G68" s="738"/>
      <c r="H68" s="3"/>
      <c r="I68" s="3"/>
      <c r="J68" s="3"/>
      <c r="K68" s="3"/>
      <c r="L68" s="749">
        <f>L2</f>
        <v>2026</v>
      </c>
      <c r="M68" s="749"/>
      <c r="N68" s="3" t="s">
        <v>49</v>
      </c>
      <c r="O68" s="3"/>
      <c r="P68" s="3"/>
      <c r="Q68" s="3"/>
      <c r="R68" s="3" t="s">
        <v>50</v>
      </c>
      <c r="S68" s="3"/>
      <c r="T68" s="3"/>
      <c r="U68" s="87" t="s">
        <v>55</v>
      </c>
      <c r="V68" s="773" t="s">
        <v>202</v>
      </c>
      <c r="W68" s="773"/>
      <c r="X68" s="89">
        <f>X2</f>
        <v>0</v>
      </c>
      <c r="Y68" s="89"/>
      <c r="Z68" s="3"/>
      <c r="AA68" s="3"/>
      <c r="AB68" s="3"/>
      <c r="AC68" s="3"/>
      <c r="AD68" s="3"/>
      <c r="AE68" s="3"/>
      <c r="AF68" s="3" t="s">
        <v>51</v>
      </c>
      <c r="AG68" s="2"/>
      <c r="AH68" s="2"/>
      <c r="AI68" s="2"/>
    </row>
    <row r="69" spans="3:50" ht="18.75" customHeight="1">
      <c r="C69" s="91"/>
      <c r="D69" s="92"/>
      <c r="E69" s="92"/>
      <c r="F69" s="93"/>
      <c r="G69" s="94"/>
      <c r="H69" s="853" t="s">
        <v>12</v>
      </c>
      <c r="I69" s="95"/>
      <c r="J69" s="95"/>
      <c r="K69" s="96"/>
      <c r="L69" s="95"/>
      <c r="M69" s="96"/>
      <c r="N69" s="97" t="str">
        <f>IF($N$3="","",$N$3)</f>
        <v>○</v>
      </c>
      <c r="O69" s="97" t="str">
        <f>IF($O$3="","",$O$3)</f>
        <v>○</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37" t="s">
        <v>8</v>
      </c>
      <c r="D70" s="738"/>
      <c r="E70" s="739"/>
      <c r="F70" s="100"/>
      <c r="G70" s="179"/>
      <c r="H70" s="854"/>
      <c r="I70" s="750" t="s">
        <v>13</v>
      </c>
      <c r="J70" s="750" t="s">
        <v>19</v>
      </c>
      <c r="K70" s="750" t="s">
        <v>20</v>
      </c>
      <c r="L70" s="750" t="s">
        <v>21</v>
      </c>
      <c r="M70" s="750" t="s">
        <v>22</v>
      </c>
      <c r="N70" s="750" t="s">
        <v>23</v>
      </c>
      <c r="O70" s="750" t="s">
        <v>24</v>
      </c>
      <c r="P70" s="750" t="s">
        <v>25</v>
      </c>
      <c r="Q70" s="750" t="s">
        <v>26</v>
      </c>
      <c r="R70" s="750" t="s">
        <v>54</v>
      </c>
      <c r="S70" s="750" t="s">
        <v>27</v>
      </c>
      <c r="T70" s="750" t="s">
        <v>28</v>
      </c>
      <c r="U70" s="750" t="s">
        <v>29</v>
      </c>
      <c r="V70" s="750" t="s">
        <v>30</v>
      </c>
      <c r="W70" s="750" t="s">
        <v>31</v>
      </c>
      <c r="X70" s="750" t="s">
        <v>32</v>
      </c>
      <c r="Y70" s="750" t="s">
        <v>33</v>
      </c>
      <c r="Z70" s="750" t="s">
        <v>34</v>
      </c>
      <c r="AA70" s="750" t="s">
        <v>35</v>
      </c>
      <c r="AB70" s="750" t="s">
        <v>36</v>
      </c>
      <c r="AC70" s="850" t="s">
        <v>37</v>
      </c>
      <c r="AD70" s="101">
        <v>1</v>
      </c>
      <c r="AE70" s="856" t="s">
        <v>265</v>
      </c>
      <c r="AF70" s="856"/>
      <c r="AG70" s="856"/>
      <c r="AH70" s="856"/>
      <c r="AI70" s="857"/>
    </row>
    <row r="71" spans="3:50" ht="30" customHeight="1">
      <c r="C71" s="740"/>
      <c r="D71" s="738"/>
      <c r="E71" s="739"/>
      <c r="F71" s="746">
        <f>F5</f>
        <v>0</v>
      </c>
      <c r="G71" s="747"/>
      <c r="H71" s="854"/>
      <c r="I71" s="751"/>
      <c r="J71" s="751"/>
      <c r="K71" s="751"/>
      <c r="L71" s="751"/>
      <c r="M71" s="751"/>
      <c r="N71" s="751"/>
      <c r="O71" s="751"/>
      <c r="P71" s="751"/>
      <c r="Q71" s="751"/>
      <c r="R71" s="751"/>
      <c r="S71" s="751"/>
      <c r="T71" s="751"/>
      <c r="U71" s="751"/>
      <c r="V71" s="751"/>
      <c r="W71" s="751"/>
      <c r="X71" s="751"/>
      <c r="Y71" s="751"/>
      <c r="Z71" s="751"/>
      <c r="AA71" s="751"/>
      <c r="AB71" s="751"/>
      <c r="AC71" s="851"/>
      <c r="AD71" s="102">
        <v>2</v>
      </c>
      <c r="AE71" s="856" t="s">
        <v>46</v>
      </c>
      <c r="AF71" s="856"/>
      <c r="AG71" s="856"/>
      <c r="AH71" s="856"/>
      <c r="AI71" s="857"/>
    </row>
    <row r="72" spans="3:50" ht="9" customHeight="1">
      <c r="C72" s="860" t="s">
        <v>9</v>
      </c>
      <c r="D72" s="738"/>
      <c r="E72" s="739"/>
      <c r="F72" s="100"/>
      <c r="G72" s="103"/>
      <c r="H72" s="854"/>
      <c r="I72" s="751"/>
      <c r="J72" s="751"/>
      <c r="K72" s="751"/>
      <c r="L72" s="751"/>
      <c r="M72" s="751"/>
      <c r="N72" s="751"/>
      <c r="O72" s="751"/>
      <c r="P72" s="751"/>
      <c r="Q72" s="751"/>
      <c r="R72" s="751"/>
      <c r="S72" s="751"/>
      <c r="T72" s="751"/>
      <c r="U72" s="751"/>
      <c r="V72" s="751"/>
      <c r="W72" s="751"/>
      <c r="X72" s="751"/>
      <c r="Y72" s="751"/>
      <c r="Z72" s="751"/>
      <c r="AA72" s="751"/>
      <c r="AB72" s="751"/>
      <c r="AC72" s="851"/>
      <c r="AD72" s="102"/>
      <c r="AE72" s="104"/>
      <c r="AF72" s="104"/>
      <c r="AG72" s="104"/>
      <c r="AH72" s="104"/>
      <c r="AI72" s="127"/>
    </row>
    <row r="73" spans="3:50" ht="27.75" customHeight="1" thickBot="1">
      <c r="C73" s="734"/>
      <c r="D73" s="735"/>
      <c r="E73" s="736"/>
      <c r="F73" s="100"/>
      <c r="G73" s="105" t="str">
        <f>G7</f>
        <v>県</v>
      </c>
      <c r="H73" s="855"/>
      <c r="I73" s="752"/>
      <c r="J73" s="752"/>
      <c r="K73" s="752"/>
      <c r="L73" s="752"/>
      <c r="M73" s="752"/>
      <c r="N73" s="752"/>
      <c r="O73" s="752"/>
      <c r="P73" s="752"/>
      <c r="Q73" s="752"/>
      <c r="R73" s="752"/>
      <c r="S73" s="752"/>
      <c r="T73" s="752"/>
      <c r="U73" s="752"/>
      <c r="V73" s="752"/>
      <c r="W73" s="752"/>
      <c r="X73" s="752"/>
      <c r="Y73" s="752"/>
      <c r="Z73" s="752"/>
      <c r="AA73" s="752"/>
      <c r="AB73" s="752"/>
      <c r="AC73" s="852"/>
      <c r="AD73" s="106">
        <v>3</v>
      </c>
      <c r="AE73" s="107" t="s">
        <v>47</v>
      </c>
      <c r="AF73" s="104"/>
      <c r="AG73" s="104"/>
      <c r="AH73" s="104"/>
      <c r="AI73" s="127"/>
    </row>
    <row r="74" spans="3:50" ht="13.5" customHeight="1">
      <c r="C74" s="731" t="s">
        <v>7</v>
      </c>
      <c r="D74" s="732"/>
      <c r="E74" s="733"/>
      <c r="F74" s="841">
        <f>IF($F$8="","",$F$8)</f>
        <v>0</v>
      </c>
      <c r="G74" s="842"/>
      <c r="H74" s="842"/>
      <c r="I74" s="842"/>
      <c r="J74" s="842"/>
      <c r="K74" s="842"/>
      <c r="L74" s="842"/>
      <c r="M74" s="842"/>
      <c r="N74" s="842"/>
      <c r="O74" s="842"/>
      <c r="P74" s="842"/>
      <c r="Q74" s="842"/>
      <c r="R74" s="842"/>
      <c r="S74" s="842"/>
      <c r="T74" s="845" t="s">
        <v>133</v>
      </c>
      <c r="U74" s="845"/>
      <c r="V74" s="845"/>
      <c r="W74" s="845"/>
      <c r="X74" s="845"/>
      <c r="Y74" s="845"/>
      <c r="Z74" s="846" t="s">
        <v>57</v>
      </c>
      <c r="AA74" s="846">
        <f>$AA$8</f>
        <v>1</v>
      </c>
      <c r="AB74" s="848" t="s">
        <v>58</v>
      </c>
      <c r="AC74" s="848" t="s">
        <v>59</v>
      </c>
      <c r="AD74" s="824">
        <v>4</v>
      </c>
      <c r="AE74" s="826" t="s">
        <v>48</v>
      </c>
      <c r="AF74" s="826"/>
      <c r="AG74" s="826"/>
      <c r="AH74" s="826"/>
      <c r="AI74" s="827"/>
    </row>
    <row r="75" spans="3:50" ht="13.5" customHeight="1" thickBot="1">
      <c r="C75" s="734"/>
      <c r="D75" s="735"/>
      <c r="E75" s="736"/>
      <c r="F75" s="843"/>
      <c r="G75" s="844"/>
      <c r="H75" s="844"/>
      <c r="I75" s="844"/>
      <c r="J75" s="844"/>
      <c r="K75" s="844"/>
      <c r="L75" s="844"/>
      <c r="M75" s="844"/>
      <c r="N75" s="844"/>
      <c r="O75" s="844"/>
      <c r="P75" s="844"/>
      <c r="Q75" s="844"/>
      <c r="R75" s="844"/>
      <c r="S75" s="844"/>
      <c r="T75" s="830" t="s">
        <v>134</v>
      </c>
      <c r="U75" s="830"/>
      <c r="V75" s="830"/>
      <c r="W75" s="830"/>
      <c r="X75" s="830"/>
      <c r="Y75" s="830"/>
      <c r="Z75" s="847"/>
      <c r="AA75" s="847"/>
      <c r="AB75" s="849"/>
      <c r="AC75" s="849"/>
      <c r="AD75" s="825"/>
      <c r="AE75" s="828"/>
      <c r="AF75" s="828"/>
      <c r="AG75" s="828"/>
      <c r="AH75" s="828"/>
      <c r="AI75" s="829"/>
    </row>
    <row r="76" spans="3:50" ht="13.5" customHeight="1">
      <c r="C76" s="731" t="s">
        <v>14</v>
      </c>
      <c r="D76" s="732"/>
      <c r="E76" s="733"/>
      <c r="F76" s="108" t="s">
        <v>15</v>
      </c>
      <c r="G76" s="814">
        <f>IF($G$10="","",$G$10)</f>
        <v>0</v>
      </c>
      <c r="H76" s="815"/>
      <c r="I76" s="815"/>
      <c r="J76" s="815"/>
      <c r="K76" s="815"/>
      <c r="L76" s="815"/>
      <c r="M76" s="815"/>
      <c r="N76" s="815"/>
      <c r="O76" s="815"/>
      <c r="P76" s="815"/>
      <c r="Q76" s="815"/>
      <c r="R76" s="815"/>
      <c r="S76" s="815"/>
      <c r="T76" s="815"/>
      <c r="U76" s="815"/>
      <c r="V76" s="815"/>
      <c r="W76" s="815"/>
      <c r="X76" s="815"/>
      <c r="Y76" s="815"/>
      <c r="Z76" s="831"/>
      <c r="AA76" s="835" t="s">
        <v>17</v>
      </c>
      <c r="AB76" s="837" t="s">
        <v>10</v>
      </c>
      <c r="AC76" s="837"/>
      <c r="AD76" s="838"/>
      <c r="AE76" s="838" t="s">
        <v>11</v>
      </c>
      <c r="AF76" s="838"/>
      <c r="AG76" s="109" t="s">
        <v>38</v>
      </c>
      <c r="AH76" s="838" t="s">
        <v>40</v>
      </c>
      <c r="AI76" s="839" t="s">
        <v>41</v>
      </c>
      <c r="AJ76" s="759"/>
      <c r="AU76" s="811"/>
      <c r="AV76" s="811"/>
      <c r="AW76" s="811"/>
      <c r="AX76" s="812"/>
    </row>
    <row r="77" spans="3:50" ht="13.5" customHeight="1" thickBot="1">
      <c r="C77" s="813" t="s">
        <v>6</v>
      </c>
      <c r="D77" s="735"/>
      <c r="E77" s="736"/>
      <c r="F77" s="110">
        <f>IF($F$11="","",$F$11)</f>
        <v>0</v>
      </c>
      <c r="G77" s="832"/>
      <c r="H77" s="833"/>
      <c r="I77" s="833"/>
      <c r="J77" s="833"/>
      <c r="K77" s="833"/>
      <c r="L77" s="833"/>
      <c r="M77" s="833"/>
      <c r="N77" s="833"/>
      <c r="O77" s="833"/>
      <c r="P77" s="833"/>
      <c r="Q77" s="833"/>
      <c r="R77" s="833"/>
      <c r="S77" s="833"/>
      <c r="T77" s="833"/>
      <c r="U77" s="833"/>
      <c r="V77" s="833"/>
      <c r="W77" s="833"/>
      <c r="X77" s="833"/>
      <c r="Y77" s="833"/>
      <c r="Z77" s="834"/>
      <c r="AA77" s="836"/>
      <c r="AB77" s="742"/>
      <c r="AC77" s="742"/>
      <c r="AD77" s="742"/>
      <c r="AE77" s="742"/>
      <c r="AF77" s="742"/>
      <c r="AG77" s="180" t="s">
        <v>39</v>
      </c>
      <c r="AH77" s="742"/>
      <c r="AI77" s="840"/>
      <c r="AJ77" s="759"/>
      <c r="AU77" s="811"/>
      <c r="AV77" s="811"/>
      <c r="AW77" s="811"/>
      <c r="AX77" s="812"/>
    </row>
    <row r="78" spans="3:50" ht="13.5" customHeight="1">
      <c r="C78" s="731" t="s">
        <v>14</v>
      </c>
      <c r="D78" s="732"/>
      <c r="E78" s="733"/>
      <c r="F78" s="112" t="s">
        <v>15</v>
      </c>
      <c r="G78" s="814">
        <f>IF($G$12="","",$G$12)</f>
        <v>0</v>
      </c>
      <c r="H78" s="815"/>
      <c r="I78" s="815"/>
      <c r="J78" s="815"/>
      <c r="K78" s="815"/>
      <c r="L78" s="815"/>
      <c r="M78" s="815"/>
      <c r="N78" s="815"/>
      <c r="O78" s="815"/>
      <c r="P78" s="815"/>
      <c r="Q78" s="815"/>
      <c r="R78" s="815"/>
      <c r="S78" s="815"/>
      <c r="T78" s="815"/>
      <c r="U78" s="815"/>
      <c r="V78" s="815"/>
      <c r="W78" s="815"/>
      <c r="X78" s="815"/>
      <c r="Y78" s="815"/>
      <c r="Z78" s="815"/>
      <c r="AA78" s="805" t="str">
        <f>IF(ISERROR(VLOOKUP(AJ78,【入力用】個人登録!$A$21:$P$50,2,FALSE)),"",VLOOKUP(AJ78,【入力用】個人登録!$A$21:$P$50,2,FALSE)) &amp; IF(ISERROR(VLOOKUP(AJ78,【入力用】個人登録!$A$59:$P$127,2,FALSE)),"",VLOOKUP(AJ78,【入力用】個人登録!$A$59:$P$127,2,FALSE))</f>
        <v/>
      </c>
      <c r="AB78" s="807" t="str">
        <f>IF(ISERROR(VLOOKUP(AJ78,【入力用】個人登録!$A$21:$P$50,5,FALSE)),"",VLOOKUP(AJ78,【入力用】個人登録!$A$21:$P$50,5,FALSE)) &amp; IF(ISERROR(VLOOKUP(AJ78,【入力用】個人登録!$A$59:$P$127,5,FALSE)),"",VLOOKUP(AJ78,【入力用】個人登録!$A$59:$P$127,5,FALSE))</f>
        <v/>
      </c>
      <c r="AC78" s="742"/>
      <c r="AD78" s="742"/>
      <c r="AE78" s="863" t="str">
        <f>TEXT(IF(ISERROR(VLOOKUP(AJ78,【入力用】個人登録!$A$21:$P$50,12,FALSE)),"",VLOOKUP(AJ78,【入力用】個人登録!$A$21:$P$50,12,FALSE)) &amp; IF(ISERROR(VLOOKUP(AJ78,【入力用】個人登録!$A$59:$P$127,12,FALSE)),"",VLOOKUP(AJ78,【入力用】個人登録!$A$59:$P$127,12,FALSE)),"yyyy/m/d")</f>
        <v/>
      </c>
      <c r="AF78" s="864"/>
      <c r="AG78" s="764" t="str">
        <f>IF(AA78="","",$F$8)</f>
        <v/>
      </c>
      <c r="AH78" s="765" t="str">
        <f>IF(ISERROR(VLOOKUP(AJ78,【入力用】個人登録!$A$21:$Q$50,17,FALSE)),"",VLOOKUP(AJ78,【入力用】個人登録!$A$21:$Q$50,17,FALSE)) &amp; IF(ISERROR(VLOOKUP(AJ78,【入力用】個人登録!$A$59:$Q$127,17,FALSE)),"",VLOOKUP(AJ78,【入力用】個人登録!$A$59:$Q$127,17,FALSE))</f>
        <v/>
      </c>
      <c r="AI78" s="767" t="str">
        <f>IF(ISERROR(VLOOKUP(AJ78,【入力用】個人登録!$A$21:$P$50,16,FALSE)),"",VLOOKUP(AJ78,【入力用】個人登録!$A$21:$P$50,16,FALSE)) &amp; IF(ISERROR(VLOOKUP(AJ78,【入力用】個人登録!$A$59:$P$127,16,FALSE)),"",VLOOKUP(AJ78,【入力用】個人登録!$A$59:$P$127,16,FALSE))</f>
        <v/>
      </c>
      <c r="AJ78" s="758" t="s">
        <v>375</v>
      </c>
      <c r="AK78" s="721" t="str">
        <f>IF(ISERROR(VLOOKUP(AJ78,【入力用】個人登録!$A$21:$R$50,18,FALSE)),"",VLOOKUP(AJ78,【入力用】個人登録!$A$21:$R$50,18,FALSE)) &amp; IF(ISERROR(VLOOKUP(AJ78,【入力用】個人登録!$A$63:$R$127,18,FALSE)),"",VLOOKUP(AJ78,【入力用】個人登録!$A$63:$R$127,18,FALSE))</f>
        <v/>
      </c>
    </row>
    <row r="79" spans="3:50" ht="13.5" customHeight="1">
      <c r="C79" s="743" t="s">
        <v>5</v>
      </c>
      <c r="D79" s="744"/>
      <c r="E79" s="745"/>
      <c r="F79" s="113">
        <f>IF($F$13="","",$F$13)</f>
        <v>0</v>
      </c>
      <c r="G79" s="816"/>
      <c r="H79" s="817"/>
      <c r="I79" s="817"/>
      <c r="J79" s="817"/>
      <c r="K79" s="817"/>
      <c r="L79" s="817"/>
      <c r="M79" s="817"/>
      <c r="N79" s="817"/>
      <c r="O79" s="817"/>
      <c r="P79" s="817"/>
      <c r="Q79" s="817"/>
      <c r="R79" s="817"/>
      <c r="S79" s="817"/>
      <c r="T79" s="817"/>
      <c r="U79" s="817"/>
      <c r="V79" s="817"/>
      <c r="W79" s="817"/>
      <c r="X79" s="817"/>
      <c r="Y79" s="817"/>
      <c r="Z79" s="817"/>
      <c r="AA79" s="806"/>
      <c r="AB79" s="742"/>
      <c r="AC79" s="742"/>
      <c r="AD79" s="742"/>
      <c r="AE79" s="865"/>
      <c r="AF79" s="866"/>
      <c r="AG79" s="764"/>
      <c r="AH79" s="766"/>
      <c r="AI79" s="768"/>
      <c r="AJ79" s="758"/>
      <c r="AK79" s="722"/>
    </row>
    <row r="80" spans="3:50" ht="13.5" customHeight="1">
      <c r="C80" s="821" t="s">
        <v>4</v>
      </c>
      <c r="D80" s="822"/>
      <c r="E80" s="823"/>
      <c r="F80" s="796">
        <f>IF($F$14="","",$F$14)</f>
        <v>0</v>
      </c>
      <c r="G80" s="796"/>
      <c r="H80" s="796"/>
      <c r="I80" s="796"/>
      <c r="J80" s="796"/>
      <c r="K80" s="796"/>
      <c r="L80" s="796"/>
      <c r="M80" s="796"/>
      <c r="N80" s="810" t="s">
        <v>135</v>
      </c>
      <c r="O80" s="810"/>
      <c r="P80" s="810"/>
      <c r="Q80" s="796">
        <f>IF($Q$14="","",$Q$14)</f>
        <v>0</v>
      </c>
      <c r="R80" s="796"/>
      <c r="S80" s="796"/>
      <c r="T80" s="796"/>
      <c r="U80" s="796"/>
      <c r="V80" s="796"/>
      <c r="W80" s="796"/>
      <c r="X80" s="796"/>
      <c r="Y80" s="796"/>
      <c r="Z80" s="804"/>
      <c r="AA80" s="805" t="str">
        <f>IF(ISERROR(VLOOKUP(AJ80,【入力用】個人登録!$A$21:$P$50,2,FALSE)),"",VLOOKUP(AJ80,【入力用】個人登録!$A$21:$P$50,2,FALSE)) &amp; IF(ISERROR(VLOOKUP(AJ80,【入力用】個人登録!$A$59:$P$127,2,FALSE)),"",VLOOKUP(AJ80,【入力用】個人登録!$A$59:$P$127,2,FALSE))</f>
        <v/>
      </c>
      <c r="AB80" s="807" t="str">
        <f>IF(ISERROR(VLOOKUP(AJ80,【入力用】個人登録!$A$21:$P$50,5,FALSE)),"",VLOOKUP(AJ80,【入力用】個人登録!$A$21:$P$50,5,FALSE)) &amp; IF(ISERROR(VLOOKUP(AJ80,【入力用】個人登録!$A$59:$P$127,5,FALSE)),"",VLOOKUP(AJ80,【入力用】個人登録!$A$59:$P$127,5,FALSE))</f>
        <v/>
      </c>
      <c r="AC80" s="742"/>
      <c r="AD80" s="742"/>
      <c r="AE80" s="863" t="str">
        <f>TEXT(IF(ISERROR(VLOOKUP(AJ80,【入力用】個人登録!$A$21:$P$50,12,FALSE)),"",VLOOKUP(AJ80,【入力用】個人登録!$A$21:$P$50,12,FALSE)) &amp; IF(ISERROR(VLOOKUP(AJ80,【入力用】個人登録!$A$59:$P$127,12,FALSE)),"",VLOOKUP(AJ80,【入力用】個人登録!$A$59:$P$127,12,FALSE)),"yyyy/m/d")</f>
        <v/>
      </c>
      <c r="AF80" s="864"/>
      <c r="AG80" s="764" t="str">
        <f>IF(AA80="","",$F$8)</f>
        <v/>
      </c>
      <c r="AH80" s="765" t="str">
        <f>IF(ISERROR(VLOOKUP(AJ80,【入力用】個人登録!$A$21:$Q$50,17,FALSE)),"",VLOOKUP(AJ80,【入力用】個人登録!$A$21:$Q$50,17,FALSE)) &amp; IF(ISERROR(VLOOKUP(AJ80,【入力用】個人登録!$A$59:$Q$127,17,FALSE)),"",VLOOKUP(AJ80,【入力用】個人登録!$A$59:$Q$127,17,FALSE))</f>
        <v/>
      </c>
      <c r="AI80" s="767" t="str">
        <f>IF(ISERROR(VLOOKUP(AJ80,【入力用】個人登録!$A$21:$P$50,16,FALSE)),"",VLOOKUP(AJ80,【入力用】個人登録!$A$21:$P$50,16,FALSE)) &amp; IF(ISERROR(VLOOKUP(AJ80,【入力用】個人登録!$A$63:$P$127,16,FALSE)),"",VLOOKUP(AJ80,【入力用】個人登録!$A$63:$P$127,16,FALSE))</f>
        <v/>
      </c>
      <c r="AJ80" s="758" t="s">
        <v>322</v>
      </c>
      <c r="AK80" s="721" t="str">
        <f>IF(ISERROR(VLOOKUP(AJ80,【入力用】個人登録!$A$21:$R$50,18,FALSE)),"",VLOOKUP(AJ80,【入力用】個人登録!$A$21:$R$50,18,FALSE)) &amp; IF(ISERROR(VLOOKUP(AJ80,【入力用】個人登録!$A$63:$R$127,18,FALSE)),"",VLOOKUP(AJ80,【入力用】個人登録!$A$63:$R$127,18,FALSE))</f>
        <v/>
      </c>
    </row>
    <row r="81" spans="1:37" ht="13.5" customHeight="1" thickBot="1">
      <c r="C81" s="813" t="s">
        <v>3</v>
      </c>
      <c r="D81" s="735"/>
      <c r="E81" s="736"/>
      <c r="F81" s="819"/>
      <c r="G81" s="819"/>
      <c r="H81" s="819"/>
      <c r="I81" s="819"/>
      <c r="J81" s="819"/>
      <c r="K81" s="819"/>
      <c r="L81" s="819"/>
      <c r="M81" s="819"/>
      <c r="N81" s="818" t="s">
        <v>136</v>
      </c>
      <c r="O81" s="818"/>
      <c r="P81" s="818"/>
      <c r="Q81" s="819">
        <f>IF($Q$15="","",$Q$15)</f>
        <v>0</v>
      </c>
      <c r="R81" s="819"/>
      <c r="S81" s="819"/>
      <c r="T81" s="819"/>
      <c r="U81" s="819"/>
      <c r="V81" s="819"/>
      <c r="W81" s="819"/>
      <c r="X81" s="819"/>
      <c r="Y81" s="819"/>
      <c r="Z81" s="820"/>
      <c r="AA81" s="806"/>
      <c r="AB81" s="742"/>
      <c r="AC81" s="742"/>
      <c r="AD81" s="742"/>
      <c r="AE81" s="865"/>
      <c r="AF81" s="866"/>
      <c r="AG81" s="764"/>
      <c r="AH81" s="766"/>
      <c r="AI81" s="768"/>
      <c r="AJ81" s="758"/>
      <c r="AK81" s="722"/>
    </row>
    <row r="82" spans="1:37" ht="13.5" customHeight="1">
      <c r="C82" s="731" t="s">
        <v>14</v>
      </c>
      <c r="D82" s="732"/>
      <c r="E82" s="733"/>
      <c r="F82" s="795">
        <f>IF($F$16="","",$F$16)</f>
        <v>0</v>
      </c>
      <c r="G82" s="795"/>
      <c r="H82" s="795"/>
      <c r="I82" s="795"/>
      <c r="J82" s="795"/>
      <c r="K82" s="795"/>
      <c r="L82" s="795"/>
      <c r="M82" s="795"/>
      <c r="N82" s="797" t="s">
        <v>64</v>
      </c>
      <c r="O82" s="798"/>
      <c r="P82" s="799"/>
      <c r="Q82" s="795">
        <f>IF($Q$16="","",$Q$16)</f>
        <v>0</v>
      </c>
      <c r="R82" s="795"/>
      <c r="S82" s="795"/>
      <c r="T82" s="795"/>
      <c r="U82" s="795"/>
      <c r="V82" s="795"/>
      <c r="W82" s="795"/>
      <c r="X82" s="795"/>
      <c r="Y82" s="795"/>
      <c r="Z82" s="803"/>
      <c r="AA82" s="805" t="str">
        <f>IF(ISERROR(VLOOKUP(AJ82,【入力用】個人登録!$A$21:$P$50,2,FALSE)),"",VLOOKUP(AJ82,【入力用】個人登録!$A$21:$P$50,2,FALSE)) &amp; IF(ISERROR(VLOOKUP(AJ82,【入力用】個人登録!$A$59:$P$127,2,FALSE)),"",VLOOKUP(AJ82,【入力用】個人登録!$A$59:$P$127,2,FALSE))</f>
        <v/>
      </c>
      <c r="AB82" s="807" t="str">
        <f>IF(ISERROR(VLOOKUP(AJ82,【入力用】個人登録!$A$21:$P$50,5,FALSE)),"",VLOOKUP(AJ82,【入力用】個人登録!$A$21:$P$50,5,FALSE)) &amp; IF(ISERROR(VLOOKUP(AJ82,【入力用】個人登録!$A$59:$P$127,5,FALSE)),"",VLOOKUP(AJ82,【入力用】個人登録!$A$59:$P$127,5,FALSE))</f>
        <v/>
      </c>
      <c r="AC82" s="742"/>
      <c r="AD82" s="742"/>
      <c r="AE82" s="863" t="str">
        <f>TEXT(IF(ISERROR(VLOOKUP(AJ82,【入力用】個人登録!$A$21:$P$50,12,FALSE)),"",VLOOKUP(AJ82,【入力用】個人登録!$A$21:$P$50,12,FALSE)) &amp; IF(ISERROR(VLOOKUP(AJ82,【入力用】個人登録!$A$59:$P$127,12,FALSE)),"",VLOOKUP(AJ82,【入力用】個人登録!$A$59:$P$127,12,FALSE)),"yyyy/m/d")</f>
        <v/>
      </c>
      <c r="AF82" s="864"/>
      <c r="AG82" s="764" t="str">
        <f>IF(AA82="","",$F$8)</f>
        <v/>
      </c>
      <c r="AH82" s="765" t="str">
        <f>IF(ISERROR(VLOOKUP(AJ82,【入力用】個人登録!$A$21:$Q$50,17,FALSE)),"",VLOOKUP(AJ82,【入力用】個人登録!$A$21:$Q$50,17,FALSE)) &amp; IF(ISERROR(VLOOKUP(AJ82,【入力用】個人登録!$A$59:$Q$127,17,FALSE)),"",VLOOKUP(AJ82,【入力用】個人登録!$A$59:$Q$127,17,FALSE))</f>
        <v/>
      </c>
      <c r="AI82" s="767" t="str">
        <f>IF(ISERROR(VLOOKUP(AJ82,【入力用】個人登録!$A$21:$P$50,16,FALSE)),"",VLOOKUP(AJ82,【入力用】個人登録!$A$21:$P$50,16,FALSE)) &amp; IF(ISERROR(VLOOKUP(AJ82,【入力用】個人登録!$A$63:$P$127,16,FALSE)),"",VLOOKUP(AJ82,【入力用】個人登録!$A$63:$P$127,16,FALSE))</f>
        <v/>
      </c>
      <c r="AJ82" s="758" t="s">
        <v>443</v>
      </c>
      <c r="AK82" s="721" t="str">
        <f>IF(ISERROR(VLOOKUP(AJ82,【入力用】個人登録!$A$21:$R$50,18,FALSE)),"",VLOOKUP(AJ82,【入力用】個人登録!$A$21:$R$50,18,FALSE)) &amp; IF(ISERROR(VLOOKUP(AJ82,【入力用】個人登録!$A$63:$R$127,18,FALSE)),"",VLOOKUP(AJ82,【入力用】個人登録!$A$63:$R$127,18,FALSE))</f>
        <v/>
      </c>
    </row>
    <row r="83" spans="1:37" ht="13.5" customHeight="1">
      <c r="C83" s="743" t="s">
        <v>2</v>
      </c>
      <c r="D83" s="744"/>
      <c r="E83" s="745"/>
      <c r="F83" s="796"/>
      <c r="G83" s="796"/>
      <c r="H83" s="796"/>
      <c r="I83" s="796"/>
      <c r="J83" s="796"/>
      <c r="K83" s="796"/>
      <c r="L83" s="796"/>
      <c r="M83" s="796"/>
      <c r="N83" s="800"/>
      <c r="O83" s="801"/>
      <c r="P83" s="802"/>
      <c r="Q83" s="796" t="str">
        <f>IF(【入力用】日本協会登録用紙!Q50="","",【入力用】日本協会登録用紙!Q50)</f>
        <v/>
      </c>
      <c r="R83" s="796"/>
      <c r="S83" s="796"/>
      <c r="T83" s="796"/>
      <c r="U83" s="796"/>
      <c r="V83" s="796"/>
      <c r="W83" s="796"/>
      <c r="X83" s="796"/>
      <c r="Y83" s="796"/>
      <c r="Z83" s="804"/>
      <c r="AA83" s="806"/>
      <c r="AB83" s="742"/>
      <c r="AC83" s="742"/>
      <c r="AD83" s="742"/>
      <c r="AE83" s="865"/>
      <c r="AF83" s="866"/>
      <c r="AG83" s="764"/>
      <c r="AH83" s="766"/>
      <c r="AI83" s="768"/>
      <c r="AJ83" s="758"/>
      <c r="AK83" s="722"/>
    </row>
    <row r="84" spans="1:37" ht="13.5" customHeight="1">
      <c r="C84" s="723" t="s">
        <v>17</v>
      </c>
      <c r="D84" s="724"/>
      <c r="E84" s="742" t="s">
        <v>10</v>
      </c>
      <c r="F84" s="742"/>
      <c r="G84" s="742" t="s">
        <v>11</v>
      </c>
      <c r="H84" s="742"/>
      <c r="I84" s="808" t="s">
        <v>38</v>
      </c>
      <c r="J84" s="808"/>
      <c r="K84" s="808"/>
      <c r="L84" s="808"/>
      <c r="M84" s="808"/>
      <c r="N84" s="808"/>
      <c r="O84" s="742" t="s">
        <v>40</v>
      </c>
      <c r="P84" s="742"/>
      <c r="Q84" s="742"/>
      <c r="R84" s="742"/>
      <c r="S84" s="742"/>
      <c r="T84" s="742"/>
      <c r="U84" s="742"/>
      <c r="V84" s="742"/>
      <c r="W84" s="742" t="s">
        <v>41</v>
      </c>
      <c r="X84" s="742"/>
      <c r="Y84" s="742"/>
      <c r="Z84" s="774"/>
      <c r="AA84" s="805" t="str">
        <f>IF(ISERROR(VLOOKUP(AJ84,【入力用】個人登録!$A$21:$P$50,2,FALSE)),"",VLOOKUP(AJ84,【入力用】個人登録!$A$21:$P$50,2,FALSE)) &amp; IF(ISERROR(VLOOKUP(AJ84,【入力用】個人登録!$A$59:$P$127,2,FALSE)),"",VLOOKUP(AJ84,【入力用】個人登録!$A$59:$P$127,2,FALSE))</f>
        <v/>
      </c>
      <c r="AB84" s="807" t="str">
        <f>IF(ISERROR(VLOOKUP(AJ84,【入力用】個人登録!$A$21:$P$50,5,FALSE)),"",VLOOKUP(AJ84,【入力用】個人登録!$A$21:$P$50,5,FALSE)) &amp; IF(ISERROR(VLOOKUP(AJ84,【入力用】個人登録!$A$59:$P$127,5,FALSE)),"",VLOOKUP(AJ84,【入力用】個人登録!$A$59:$P$127,5,FALSE))</f>
        <v/>
      </c>
      <c r="AC84" s="742"/>
      <c r="AD84" s="742"/>
      <c r="AE84" s="863" t="str">
        <f>TEXT(IF(ISERROR(VLOOKUP(AJ84,【入力用】個人登録!$A$21:$P$50,12,FALSE)),"",VLOOKUP(AJ84,【入力用】個人登録!$A$21:$P$50,12,FALSE)) &amp; IF(ISERROR(VLOOKUP(AJ84,【入力用】個人登録!$A$59:$P$127,12,FALSE)),"",VLOOKUP(AJ84,【入力用】個人登録!$A$59:$P$127,12,FALSE)),"yyyy/m/d")</f>
        <v/>
      </c>
      <c r="AF84" s="864"/>
      <c r="AG84" s="764" t="str">
        <f>IF(AA84="","",$F$8)</f>
        <v/>
      </c>
      <c r="AH84" s="765" t="str">
        <f>IF(ISERROR(VLOOKUP(AJ84,【入力用】個人登録!$A$21:$Q$50,17,FALSE)),"",VLOOKUP(AJ84,【入力用】個人登録!$A$21:$Q$50,17,FALSE)) &amp; IF(ISERROR(VLOOKUP(AJ84,【入力用】個人登録!$A$59:$Q$127,17,FALSE)),"",VLOOKUP(AJ84,【入力用】個人登録!$A$59:$Q$127,17,FALSE))</f>
        <v/>
      </c>
      <c r="AI84" s="767" t="str">
        <f>IF(ISERROR(VLOOKUP(AJ84,【入力用】個人登録!$A$21:$P$50,16,FALSE)),"",VLOOKUP(AJ84,【入力用】個人登録!$A$21:$P$50,16,FALSE)) &amp; IF(ISERROR(VLOOKUP(AJ84,【入力用】個人登録!$A$63:$P$127,16,FALSE)),"",VLOOKUP(AJ84,【入力用】個人登録!$A$63:$P$127,16,FALSE))</f>
        <v/>
      </c>
      <c r="AJ84" s="758" t="s">
        <v>444</v>
      </c>
      <c r="AK84" s="721" t="str">
        <f>IF(ISERROR(VLOOKUP(AJ84,【入力用】個人登録!$A$21:$R$50,18,FALSE)),"",VLOOKUP(AJ84,【入力用】個人登録!$A$21:$R$50,18,FALSE)) &amp; IF(ISERROR(VLOOKUP(AJ84,【入力用】個人登録!$A$63:$R$127,18,FALSE)),"",VLOOKUP(AJ84,【入力用】個人登録!$A$63:$R$127,18,FALSE))</f>
        <v/>
      </c>
    </row>
    <row r="85" spans="1:37" ht="13.5" customHeight="1">
      <c r="C85" s="725"/>
      <c r="D85" s="726"/>
      <c r="E85" s="742"/>
      <c r="F85" s="742"/>
      <c r="G85" s="742"/>
      <c r="H85" s="742"/>
      <c r="I85" s="809" t="s">
        <v>39</v>
      </c>
      <c r="J85" s="809"/>
      <c r="K85" s="809"/>
      <c r="L85" s="809"/>
      <c r="M85" s="809"/>
      <c r="N85" s="809"/>
      <c r="O85" s="742"/>
      <c r="P85" s="742"/>
      <c r="Q85" s="742"/>
      <c r="R85" s="742"/>
      <c r="S85" s="742"/>
      <c r="T85" s="742"/>
      <c r="U85" s="742"/>
      <c r="V85" s="742"/>
      <c r="W85" s="742"/>
      <c r="X85" s="742"/>
      <c r="Y85" s="742"/>
      <c r="Z85" s="774"/>
      <c r="AA85" s="806"/>
      <c r="AB85" s="742"/>
      <c r="AC85" s="742"/>
      <c r="AD85" s="742"/>
      <c r="AE85" s="865"/>
      <c r="AF85" s="866"/>
      <c r="AG85" s="764"/>
      <c r="AH85" s="766"/>
      <c r="AI85" s="768"/>
      <c r="AJ85" s="758"/>
      <c r="AK85" s="722"/>
    </row>
    <row r="86" spans="1:37" ht="27" customHeight="1">
      <c r="A86" s="116" t="s">
        <v>432</v>
      </c>
      <c r="B86" s="122" t="str">
        <f>IF(ISERROR(VLOOKUP(A86,【入力用】個人登録!$A$21:$R$50,18,FALSE)),"",VLOOKUP(A86,【入力用】個人登録!$A$21:$R$50,18,FALSE)) &amp; IF(ISERROR(VLOOKUP(A86,【入力用】個人登録!$A$59:$R$127,18,FALSE)),"",VLOOKUP(A86,【入力用】個人登録!$A$59:$R$127,18,FALSE))</f>
        <v/>
      </c>
      <c r="C86" s="727" t="str">
        <f>IF(ISERROR(VLOOKUP(A86,【入力用】個人登録!$A$21:$P$50,2,FALSE)),"",VLOOKUP(A86,【入力用】個人登録!$A$21:$P$50,2,FALSE)) &amp; IF(ISERROR(VLOOKUP(A86,【入力用】個人登録!$A$59:$P$127,2,FALSE)),"",VLOOKUP(A86,【入力用】個人登録!$A$59:$P$127,2,FALSE))</f>
        <v/>
      </c>
      <c r="D86" s="728"/>
      <c r="E86" s="753" t="str">
        <f>IF(ISERROR(VLOOKUP(A86,【入力用】個人登録!$A$21:$P$50,5,FALSE)),"",VLOOKUP(A86,【入力用】個人登録!$A$21:$P$50,5,FALSE)) &amp; IF(ISERROR(VLOOKUP(A86,【入力用】個人登録!$A$59:$P$127,5,FALSE)),"",VLOOKUP(A86,【入力用】個人登録!$A$59:$P$127,5,FALSE))</f>
        <v/>
      </c>
      <c r="F86" s="755"/>
      <c r="G86" s="788" t="str">
        <f>TEXT(IF(ISERROR(VLOOKUP(A86,【入力用】個人登録!$A$21:$P$50,12,FALSE)),"",VLOOKUP(A86,【入力用】個人登録!$A$21:$P$50,12,FALSE)) &amp; IF(ISERROR(VLOOKUP(A86,【入力用】個人登録!$A$59:$P$127,12,FALSE)),"",VLOOKUP(A86,【入力用】個人登録!$A$59:$P$127,12,FALSE)),"yyyy/m/d")</f>
        <v/>
      </c>
      <c r="H86" s="788"/>
      <c r="I86" s="764" t="str">
        <f t="shared" ref="I86:I97" si="4">IF(C86="","",$F$8)</f>
        <v/>
      </c>
      <c r="J86" s="764"/>
      <c r="K86" s="764"/>
      <c r="L86" s="764"/>
      <c r="M86" s="764"/>
      <c r="N86" s="764"/>
      <c r="O86" s="789" t="str">
        <f>IF(ISERROR(VLOOKUP(A86,【入力用】個人登録!$A$21:$Q$50,17,FALSE)),"",VLOOKUP(A86,【入力用】個人登録!$A$21:$Q$50,17,FALSE)) &amp; IF(ISERROR(VLOOKUP(A86,【入力用】個人登録!$A$59:$Q$127,17,FALSE)),"",VLOOKUP(A86,【入力用】個人登録!$A$59:$Q$127,17,FALSE))</f>
        <v/>
      </c>
      <c r="P86" s="790"/>
      <c r="Q86" s="790"/>
      <c r="R86" s="790"/>
      <c r="S86" s="790"/>
      <c r="T86" s="790"/>
      <c r="U86" s="790"/>
      <c r="V86" s="791"/>
      <c r="W86" s="792" t="str">
        <f>IF(ISERROR(VLOOKUP(A86,【入力用】個人登録!$A$21:$P$50,16,FALSE)),"",VLOOKUP(A86,【入力用】個人登録!$A$21:$P$50,16,FALSE)) &amp; IF(ISERROR(VLOOKUP(A86,【入力用】個人登録!$A$59:$P$127,16,FALSE)),"",VLOOKUP(A86,【入力用】個人登録!$A$59:$P$127,16,FALSE))</f>
        <v/>
      </c>
      <c r="X86" s="793"/>
      <c r="Y86" s="793"/>
      <c r="Z86" s="794"/>
      <c r="AA86" s="120" t="str">
        <f>IF(ISERROR(VLOOKUP(AJ86,【入力用】個人登録!$A$21:$P$50,2,FALSE)),"",VLOOKUP(AJ86,【入力用】個人登録!$A$21:$P$50,2,FALSE)) &amp; IF(ISERROR(VLOOKUP(AJ86,【入力用】個人登録!$A$59:$P$127,2,FALSE)),"",VLOOKUP(AJ86,【入力用】個人登録!$A$59:$P$127,2,FALSE))</f>
        <v/>
      </c>
      <c r="AB86" s="753" t="str">
        <f>IF(ISERROR(VLOOKUP(AJ86,【入力用】個人登録!$A$21:$P$50,5,FALSE)),"",VLOOKUP(AJ86,【入力用】個人登録!$A$21:$P$50,5,FALSE)) &amp; IF(ISERROR(VLOOKUP(AJ86,【入力用】個人登録!$A$59:$P$127,5,FALSE)),"",VLOOKUP(AJ86,【入力用】個人登録!$A$59:$P$127,5,FALSE))</f>
        <v/>
      </c>
      <c r="AC86" s="754"/>
      <c r="AD86" s="755"/>
      <c r="AE86" s="861" t="str">
        <f>TEXT(IF(ISERROR(VLOOKUP(AJ86,【入力用】個人登録!$A$21:$P$50,12,FALSE)),"",VLOOKUP(AJ86,【入力用】個人登録!$A$21:$P$50,12,FALSE)) &amp; IF(ISERROR(VLOOKUP(AJ86,【入力用】個人登録!$A$59:$P$127,12,FALSE)),"",VLOOKUP(AJ86,【入力用】個人登録!$A$59:$P$127,12,FALSE)),"yyyy/m/d")</f>
        <v/>
      </c>
      <c r="AF86" s="862"/>
      <c r="AG86" s="296" t="str">
        <f t="shared" ref="AG86:AG97" si="5">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IF(ISERROR(VLOOKUP(AJ86,【入力用】個人登録!$A$21:$R$50,18,FALSE)),"",VLOOKUP(AJ86,【入力用】個人登録!$A$21:$R$50,18,FALSE)) &amp; IF(ISERROR(VLOOKUP(AJ86,【入力用】個人登録!$A$63:$R$127,18,FALSE)),"",VLOOKUP(AJ86,【入力用】個人登録!$A$63:$R$127,18,FALSE))</f>
        <v/>
      </c>
    </row>
    <row r="87" spans="1:37" ht="27" customHeight="1">
      <c r="A87" s="116" t="s">
        <v>433</v>
      </c>
      <c r="B87" s="122" t="str">
        <f>IF(ISERROR(VLOOKUP(A87,【入力用】個人登録!$A$21:$R$50,18,FALSE)),"",VLOOKUP(A87,【入力用】個人登録!$A$21:$R$50,18,FALSE)) &amp; IF(ISERROR(VLOOKUP(A87,【入力用】個人登録!$A$59:$R$127,18,FALSE)),"",VLOOKUP(A87,【入力用】個人登録!$A$59:$R$127,18,FALSE))</f>
        <v/>
      </c>
      <c r="C87" s="727" t="str">
        <f>IF(ISERROR(VLOOKUP(A87,【入力用】個人登録!$A$21:$P$50,2,FALSE)),"",VLOOKUP(A87,【入力用】個人登録!$A$21:$P$50,2,FALSE)) &amp; IF(ISERROR(VLOOKUP(A87,【入力用】個人登録!$A$59:$P$127,2,FALSE)),"",VLOOKUP(A87,【入力用】個人登録!$A$59:$P$127,2,FALSE))</f>
        <v/>
      </c>
      <c r="D87" s="728"/>
      <c r="E87" s="753" t="str">
        <f>IF(ISERROR(VLOOKUP(A87,【入力用】個人登録!$A$21:$P$50,5,FALSE)),"",VLOOKUP(A87,【入力用】個人登録!$A$21:$P$50,5,FALSE)) &amp; IF(ISERROR(VLOOKUP(A87,【入力用】個人登録!$A$59:$P$127,5,FALSE)),"",VLOOKUP(A87,【入力用】個人登録!$A$59:$P$127,5,FALSE))</f>
        <v/>
      </c>
      <c r="F87" s="755"/>
      <c r="G87" s="788" t="str">
        <f>TEXT(IF(ISERROR(VLOOKUP(A87,【入力用】個人登録!$A$21:$P$50,12,FALSE)),"",VLOOKUP(A87,【入力用】個人登録!$A$21:$P$50,12,FALSE)) &amp; IF(ISERROR(VLOOKUP(A87,【入力用】個人登録!$A$59:$P$127,12,FALSE)),"",VLOOKUP(A87,【入力用】個人登録!$A$59:$P$127,12,FALSE)),"yyyy/m/d")</f>
        <v/>
      </c>
      <c r="H87" s="788"/>
      <c r="I87" s="764" t="str">
        <f t="shared" si="4"/>
        <v/>
      </c>
      <c r="J87" s="764"/>
      <c r="K87" s="764"/>
      <c r="L87" s="764"/>
      <c r="M87" s="764"/>
      <c r="N87" s="764"/>
      <c r="O87" s="789" t="str">
        <f>IF(ISERROR(VLOOKUP(A87,【入力用】個人登録!$A$21:$Q$50,17,FALSE)),"",VLOOKUP(A87,【入力用】個人登録!$A$21:$Q$50,17,FALSE)) &amp; IF(ISERROR(VLOOKUP(A87,【入力用】個人登録!$A$59:$Q$127,17,FALSE)),"",VLOOKUP(A87,【入力用】個人登録!$A$59:$Q$127,17,FALSE))</f>
        <v/>
      </c>
      <c r="P87" s="790"/>
      <c r="Q87" s="790"/>
      <c r="R87" s="790"/>
      <c r="S87" s="790"/>
      <c r="T87" s="790"/>
      <c r="U87" s="790"/>
      <c r="V87" s="791"/>
      <c r="W87" s="792" t="str">
        <f>IF(ISERROR(VLOOKUP(A87,【入力用】個人登録!$A$21:$P$50,16,FALSE)),"",VLOOKUP(A87,【入力用】個人登録!$A$21:$P$50,16,FALSE)) &amp; IF(ISERROR(VLOOKUP(A87,【入力用】個人登録!$A$59:$P$127,16,FALSE)),"",VLOOKUP(A87,【入力用】個人登録!$A$59:$P$127,16,FALSE))</f>
        <v/>
      </c>
      <c r="X87" s="793"/>
      <c r="Y87" s="793"/>
      <c r="Z87" s="794"/>
      <c r="AA87" s="120" t="str">
        <f>IF(ISERROR(VLOOKUP(AJ87,【入力用】個人登録!$A$21:$P$50,2,FALSE)),"",VLOOKUP(AJ87,【入力用】個人登録!$A$21:$P$50,2,FALSE)) &amp; IF(ISERROR(VLOOKUP(AJ87,【入力用】個人登録!$A$59:$P$127,2,FALSE)),"",VLOOKUP(AJ87,【入力用】個人登録!$A$59:$P$127,2,FALSE))</f>
        <v/>
      </c>
      <c r="AB87" s="753" t="str">
        <f>IF(ISERROR(VLOOKUP(AJ87,【入力用】個人登録!$A$21:$P$50,5,FALSE)),"",VLOOKUP(AJ87,【入力用】個人登録!$A$21:$P$50,5,FALSE)) &amp; IF(ISERROR(VLOOKUP(AJ87,【入力用】個人登録!$A$59:$P$127,5,FALSE)),"",VLOOKUP(AJ87,【入力用】個人登録!$A$59:$P$127,5,FALSE))</f>
        <v/>
      </c>
      <c r="AC87" s="754"/>
      <c r="AD87" s="755"/>
      <c r="AE87" s="861" t="str">
        <f>TEXT(IF(ISERROR(VLOOKUP(AJ87,【入力用】個人登録!$A$21:$P$50,12,FALSE)),"",VLOOKUP(AJ87,【入力用】個人登録!$A$21:$P$50,12,FALSE)) &amp; IF(ISERROR(VLOOKUP(AJ87,【入力用】個人登録!$A$59:$P$127,12,FALSE)),"",VLOOKUP(AJ87,【入力用】個人登録!$A$59:$P$127,12,FALSE)),"yyyy/m/d")</f>
        <v/>
      </c>
      <c r="AF87" s="862"/>
      <c r="AG87" s="296" t="str">
        <f t="shared" si="5"/>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IF(ISERROR(VLOOKUP(AJ87,【入力用】個人登録!$A$21:$R$50,18,FALSE)),"",VLOOKUP(AJ87,【入力用】個人登録!$A$21:$R$50,18,FALSE)) &amp; IF(ISERROR(VLOOKUP(AJ87,【入力用】個人登録!$A$63:$R$127,18,FALSE)),"",VLOOKUP(AJ87,【入力用】個人登録!$A$63:$R$127,18,FALSE))</f>
        <v/>
      </c>
    </row>
    <row r="88" spans="1:37" ht="27" customHeight="1">
      <c r="A88" s="116" t="s">
        <v>434</v>
      </c>
      <c r="B88" s="122" t="str">
        <f>IF(ISERROR(VLOOKUP(A88,【入力用】個人登録!$A$21:$R$50,18,FALSE)),"",VLOOKUP(A88,【入力用】個人登録!$A$21:$R$50,18,FALSE)) &amp; IF(ISERROR(VLOOKUP(A88,【入力用】個人登録!$A$59:$R$127,18,FALSE)),"",VLOOKUP(A88,【入力用】個人登録!$A$59:$R$127,18,FALSE))</f>
        <v/>
      </c>
      <c r="C88" s="727" t="str">
        <f>IF(ISERROR(VLOOKUP(A88,【入力用】個人登録!$A$21:$P$50,2,FALSE)),"",VLOOKUP(A88,【入力用】個人登録!$A$21:$P$50,2,FALSE)) &amp; IF(ISERROR(VLOOKUP(A88,【入力用】個人登録!$A$59:$P$127,2,FALSE)),"",VLOOKUP(A88,【入力用】個人登録!$A$59:$P$127,2,FALSE))</f>
        <v/>
      </c>
      <c r="D88" s="728"/>
      <c r="E88" s="753" t="str">
        <f>IF(ISERROR(VLOOKUP(A88,【入力用】個人登録!$A$21:$P$50,5,FALSE)),"",VLOOKUP(A88,【入力用】個人登録!$A$21:$P$50,5,FALSE)) &amp; IF(ISERROR(VLOOKUP(A88,【入力用】個人登録!$A$59:$P$127,5,FALSE)),"",VLOOKUP(A88,【入力用】個人登録!$A$59:$P$127,5,FALSE))</f>
        <v/>
      </c>
      <c r="F88" s="755"/>
      <c r="G88" s="788" t="str">
        <f>TEXT(IF(ISERROR(VLOOKUP(A88,【入力用】個人登録!$A$21:$P$50,12,FALSE)),"",VLOOKUP(A88,【入力用】個人登録!$A$21:$P$50,12,FALSE)) &amp; IF(ISERROR(VLOOKUP(A88,【入力用】個人登録!$A$59:$P$127,12,FALSE)),"",VLOOKUP(A88,【入力用】個人登録!$A$59:$P$127,12,FALSE)),"yyyy/m/d")</f>
        <v/>
      </c>
      <c r="H88" s="788"/>
      <c r="I88" s="764" t="str">
        <f t="shared" si="4"/>
        <v/>
      </c>
      <c r="J88" s="764"/>
      <c r="K88" s="764"/>
      <c r="L88" s="764"/>
      <c r="M88" s="764"/>
      <c r="N88" s="764"/>
      <c r="O88" s="789" t="str">
        <f>IF(ISERROR(VLOOKUP(A88,【入力用】個人登録!$A$21:$Q$50,17,FALSE)),"",VLOOKUP(A88,【入力用】個人登録!$A$21:$Q$50,17,FALSE)) &amp; IF(ISERROR(VLOOKUP(A88,【入力用】個人登録!$A$59:$Q$127,17,FALSE)),"",VLOOKUP(A88,【入力用】個人登録!$A$59:$Q$127,17,FALSE))</f>
        <v/>
      </c>
      <c r="P88" s="790"/>
      <c r="Q88" s="790"/>
      <c r="R88" s="790"/>
      <c r="S88" s="790"/>
      <c r="T88" s="790"/>
      <c r="U88" s="790"/>
      <c r="V88" s="791"/>
      <c r="W88" s="792" t="str">
        <f>IF(ISERROR(VLOOKUP(A88,【入力用】個人登録!$A$21:$P$50,16,FALSE)),"",VLOOKUP(A88,【入力用】個人登録!$A$21:$P$50,16,FALSE)) &amp; IF(ISERROR(VLOOKUP(A88,【入力用】個人登録!$A$59:$P$127,16,FALSE)),"",VLOOKUP(A88,【入力用】個人登録!$A$59:$P$127,16,FALSE))</f>
        <v/>
      </c>
      <c r="X88" s="793"/>
      <c r="Y88" s="793"/>
      <c r="Z88" s="794"/>
      <c r="AA88" s="120" t="str">
        <f>IF(ISERROR(VLOOKUP(AJ88,【入力用】個人登録!$A$21:$P$50,2,FALSE)),"",VLOOKUP(AJ88,【入力用】個人登録!$A$21:$P$50,2,FALSE)) &amp; IF(ISERROR(VLOOKUP(AJ88,【入力用】個人登録!$A$59:$P$127,2,FALSE)),"",VLOOKUP(AJ88,【入力用】個人登録!$A$59:$P$127,2,FALSE))</f>
        <v/>
      </c>
      <c r="AB88" s="753" t="str">
        <f>IF(ISERROR(VLOOKUP(AJ88,【入力用】個人登録!$A$21:$P$50,5,FALSE)),"",VLOOKUP(AJ88,【入力用】個人登録!$A$21:$P$50,5,FALSE)) &amp; IF(ISERROR(VLOOKUP(AJ88,【入力用】個人登録!$A$59:$P$127,5,FALSE)),"",VLOOKUP(AJ88,【入力用】個人登録!$A$59:$P$127,5,FALSE))</f>
        <v/>
      </c>
      <c r="AC88" s="754"/>
      <c r="AD88" s="755"/>
      <c r="AE88" s="861" t="str">
        <f>TEXT(IF(ISERROR(VLOOKUP(AJ88,【入力用】個人登録!$A$21:$P$50,12,FALSE)),"",VLOOKUP(AJ88,【入力用】個人登録!$A$21:$P$50,12,FALSE)) &amp; IF(ISERROR(VLOOKUP(AJ88,【入力用】個人登録!$A$59:$P$127,12,FALSE)),"",VLOOKUP(AJ88,【入力用】個人登録!$A$59:$P$127,12,FALSE)),"yyyy/m/d")</f>
        <v/>
      </c>
      <c r="AF88" s="862"/>
      <c r="AG88" s="296" t="str">
        <f t="shared" si="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IF(ISERROR(VLOOKUP(AJ88,【入力用】個人登録!$A$21:$R$50,18,FALSE)),"",VLOOKUP(AJ88,【入力用】個人登録!$A$21:$R$50,18,FALSE)) &amp; IF(ISERROR(VLOOKUP(AJ88,【入力用】個人登録!$A$63:$R$127,18,FALSE)),"",VLOOKUP(AJ88,【入力用】個人登録!$A$63:$R$127,18,FALSE))</f>
        <v/>
      </c>
    </row>
    <row r="89" spans="1:37" ht="27" customHeight="1">
      <c r="A89" s="116" t="s">
        <v>435</v>
      </c>
      <c r="B89" s="122" t="str">
        <f>IF(ISERROR(VLOOKUP(A89,【入力用】個人登録!$A$21:$R$50,18,FALSE)),"",VLOOKUP(A89,【入力用】個人登録!$A$21:$R$50,18,FALSE)) &amp; IF(ISERROR(VLOOKUP(A89,【入力用】個人登録!$A$59:$R$127,18,FALSE)),"",VLOOKUP(A89,【入力用】個人登録!$A$59:$R$127,18,FALSE))</f>
        <v/>
      </c>
      <c r="C89" s="727" t="str">
        <f>IF(ISERROR(VLOOKUP(A89,【入力用】個人登録!$A$21:$P$50,2,FALSE)),"",VLOOKUP(A89,【入力用】個人登録!$A$21:$P$50,2,FALSE)) &amp; IF(ISERROR(VLOOKUP(A89,【入力用】個人登録!$A$59:$P$127,2,FALSE)),"",VLOOKUP(A89,【入力用】個人登録!$A$59:$P$127,2,FALSE))</f>
        <v/>
      </c>
      <c r="D89" s="728"/>
      <c r="E89" s="753" t="str">
        <f>IF(ISERROR(VLOOKUP(A89,【入力用】個人登録!$A$21:$P$50,5,FALSE)),"",VLOOKUP(A89,【入力用】個人登録!$A$21:$P$50,5,FALSE)) &amp; IF(ISERROR(VLOOKUP(A89,【入力用】個人登録!$A$59:$P$127,5,FALSE)),"",VLOOKUP(A89,【入力用】個人登録!$A$59:$P$127,5,FALSE))</f>
        <v/>
      </c>
      <c r="F89" s="755"/>
      <c r="G89" s="788" t="str">
        <f>TEXT(IF(ISERROR(VLOOKUP(A89,【入力用】個人登録!$A$21:$P$50,12,FALSE)),"",VLOOKUP(A89,【入力用】個人登録!$A$21:$P$50,12,FALSE)) &amp; IF(ISERROR(VLOOKUP(A89,【入力用】個人登録!$A$59:$P$127,12,FALSE)),"",VLOOKUP(A89,【入力用】個人登録!$A$59:$P$127,12,FALSE)),"yyyy/m/d")</f>
        <v/>
      </c>
      <c r="H89" s="788"/>
      <c r="I89" s="764" t="str">
        <f t="shared" si="4"/>
        <v/>
      </c>
      <c r="J89" s="764"/>
      <c r="K89" s="764"/>
      <c r="L89" s="764"/>
      <c r="M89" s="764"/>
      <c r="N89" s="764"/>
      <c r="O89" s="789" t="str">
        <f>IF(ISERROR(VLOOKUP(A89,【入力用】個人登録!$A$21:$Q$50,17,FALSE)),"",VLOOKUP(A89,【入力用】個人登録!$A$21:$Q$50,17,FALSE)) &amp; IF(ISERROR(VLOOKUP(A89,【入力用】個人登録!$A$59:$Q$127,17,FALSE)),"",VLOOKUP(A89,【入力用】個人登録!$A$59:$Q$127,17,FALSE))</f>
        <v/>
      </c>
      <c r="P89" s="790"/>
      <c r="Q89" s="790"/>
      <c r="R89" s="790"/>
      <c r="S89" s="790"/>
      <c r="T89" s="790"/>
      <c r="U89" s="790"/>
      <c r="V89" s="791"/>
      <c r="W89" s="792" t="str">
        <f>IF(ISERROR(VLOOKUP(A89,【入力用】個人登録!$A$21:$P$50,16,FALSE)),"",VLOOKUP(A89,【入力用】個人登録!$A$21:$P$50,16,FALSE)) &amp; IF(ISERROR(VLOOKUP(A89,【入力用】個人登録!$A$59:$P$127,16,FALSE)),"",VLOOKUP(A89,【入力用】個人登録!$A$59:$P$127,16,FALSE))</f>
        <v/>
      </c>
      <c r="X89" s="793"/>
      <c r="Y89" s="793"/>
      <c r="Z89" s="794"/>
      <c r="AA89" s="120" t="str">
        <f>IF(ISERROR(VLOOKUP(AJ89,【入力用】個人登録!$A$21:$P$50,2,FALSE)),"",VLOOKUP(AJ89,【入力用】個人登録!$A$21:$P$50,2,FALSE)) &amp; IF(ISERROR(VLOOKUP(AJ89,【入力用】個人登録!$A$59:$P$127,2,FALSE)),"",VLOOKUP(AJ89,【入力用】個人登録!$A$59:$P$127,2,FALSE))</f>
        <v/>
      </c>
      <c r="AB89" s="753" t="str">
        <f>IF(ISERROR(VLOOKUP(AJ89,【入力用】個人登録!$A$21:$P$50,5,FALSE)),"",VLOOKUP(AJ89,【入力用】個人登録!$A$21:$P$50,5,FALSE)) &amp; IF(ISERROR(VLOOKUP(AJ89,【入力用】個人登録!$A$59:$P$127,5,FALSE)),"",VLOOKUP(AJ89,【入力用】個人登録!$A$59:$P$127,5,FALSE))</f>
        <v/>
      </c>
      <c r="AC89" s="754"/>
      <c r="AD89" s="755"/>
      <c r="AE89" s="861" t="str">
        <f>TEXT(IF(ISERROR(VLOOKUP(AJ89,【入力用】個人登録!$A$21:$P$50,12,FALSE)),"",VLOOKUP(AJ89,【入力用】個人登録!$A$21:$P$50,12,FALSE)) &amp; IF(ISERROR(VLOOKUP(AJ89,【入力用】個人登録!$A$59:$P$127,12,FALSE)),"",VLOOKUP(AJ89,【入力用】個人登録!$A$59:$P$127,12,FALSE)),"yyyy/m/d")</f>
        <v/>
      </c>
      <c r="AF89" s="862"/>
      <c r="AG89" s="296" t="str">
        <f t="shared" si="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IF(ISERROR(VLOOKUP(AJ89,【入力用】個人登録!$A$21:$R$50,18,FALSE)),"",VLOOKUP(AJ89,【入力用】個人登録!$A$21:$R$50,18,FALSE)) &amp; IF(ISERROR(VLOOKUP(AJ89,【入力用】個人登録!$A$63:$R$127,18,FALSE)),"",VLOOKUP(AJ89,【入力用】個人登録!$A$63:$R$127,18,FALSE))</f>
        <v/>
      </c>
    </row>
    <row r="90" spans="1:37" ht="27" customHeight="1">
      <c r="A90" s="116" t="s">
        <v>436</v>
      </c>
      <c r="B90" s="122" t="str">
        <f>IF(ISERROR(VLOOKUP(A90,【入力用】個人登録!$A$21:$R$50,18,FALSE)),"",VLOOKUP(A90,【入力用】個人登録!$A$21:$R$50,18,FALSE)) &amp; IF(ISERROR(VLOOKUP(A90,【入力用】個人登録!$A$59:$R$127,18,FALSE)),"",VLOOKUP(A90,【入力用】個人登録!$A$59:$R$127,18,FALSE))</f>
        <v/>
      </c>
      <c r="C90" s="727" t="str">
        <f>IF(ISERROR(VLOOKUP(A90,【入力用】個人登録!$A$21:$P$50,2,FALSE)),"",VLOOKUP(A90,【入力用】個人登録!$A$21:$P$50,2,FALSE)) &amp; IF(ISERROR(VLOOKUP(A90,【入力用】個人登録!$A$59:$P$127,2,FALSE)),"",VLOOKUP(A90,【入力用】個人登録!$A$59:$P$127,2,FALSE))</f>
        <v/>
      </c>
      <c r="D90" s="728"/>
      <c r="E90" s="753" t="str">
        <f>IF(ISERROR(VLOOKUP(A90,【入力用】個人登録!$A$21:$P$50,5,FALSE)),"",VLOOKUP(A90,【入力用】個人登録!$A$21:$P$50,5,FALSE)) &amp; IF(ISERROR(VLOOKUP(A90,【入力用】個人登録!$A$59:$P$127,5,FALSE)),"",VLOOKUP(A90,【入力用】個人登録!$A$59:$P$127,5,FALSE))</f>
        <v/>
      </c>
      <c r="F90" s="755"/>
      <c r="G90" s="788" t="str">
        <f>TEXT(IF(ISERROR(VLOOKUP(A90,【入力用】個人登録!$A$21:$P$50,12,FALSE)),"",VLOOKUP(A90,【入力用】個人登録!$A$21:$P$50,12,FALSE)) &amp; IF(ISERROR(VLOOKUP(A90,【入力用】個人登録!$A$59:$P$127,12,FALSE)),"",VLOOKUP(A90,【入力用】個人登録!$A$59:$P$127,12,FALSE)),"yyyy/m/d")</f>
        <v/>
      </c>
      <c r="H90" s="788"/>
      <c r="I90" s="764" t="str">
        <f t="shared" si="4"/>
        <v/>
      </c>
      <c r="J90" s="764"/>
      <c r="K90" s="764"/>
      <c r="L90" s="764"/>
      <c r="M90" s="764"/>
      <c r="N90" s="764"/>
      <c r="O90" s="789" t="str">
        <f>IF(ISERROR(VLOOKUP(A90,【入力用】個人登録!$A$21:$Q$50,17,FALSE)),"",VLOOKUP(A90,【入力用】個人登録!$A$21:$Q$50,17,FALSE)) &amp; IF(ISERROR(VLOOKUP(A90,【入力用】個人登録!$A$59:$Q$127,17,FALSE)),"",VLOOKUP(A90,【入力用】個人登録!$A$59:$Q$127,17,FALSE))</f>
        <v/>
      </c>
      <c r="P90" s="790"/>
      <c r="Q90" s="790"/>
      <c r="R90" s="790"/>
      <c r="S90" s="790"/>
      <c r="T90" s="790"/>
      <c r="U90" s="790"/>
      <c r="V90" s="791"/>
      <c r="W90" s="792" t="str">
        <f>IF(ISERROR(VLOOKUP(A90,【入力用】個人登録!$A$21:$P$50,16,FALSE)),"",VLOOKUP(A90,【入力用】個人登録!$A$21:$P$50,16,FALSE)) &amp; IF(ISERROR(VLOOKUP(A90,【入力用】個人登録!$A$59:$P$127,16,FALSE)),"",VLOOKUP(A90,【入力用】個人登録!$A$59:$P$127,16,FALSE))</f>
        <v/>
      </c>
      <c r="X90" s="793"/>
      <c r="Y90" s="793"/>
      <c r="Z90" s="794"/>
      <c r="AA90" s="120" t="str">
        <f>IF(ISERROR(VLOOKUP(AJ90,【入力用】個人登録!$A$21:$P$50,2,FALSE)),"",VLOOKUP(AJ90,【入力用】個人登録!$A$21:$P$50,2,FALSE)) &amp; IF(ISERROR(VLOOKUP(AJ90,【入力用】個人登録!$A$59:$P$127,2,FALSE)),"",VLOOKUP(AJ90,【入力用】個人登録!$A$59:$P$127,2,FALSE))</f>
        <v/>
      </c>
      <c r="AB90" s="753" t="str">
        <f>IF(ISERROR(VLOOKUP(AJ90,【入力用】個人登録!$A$21:$P$50,5,FALSE)),"",VLOOKUP(AJ90,【入力用】個人登録!$A$21:$P$50,5,FALSE)) &amp; IF(ISERROR(VLOOKUP(AJ90,【入力用】個人登録!$A$59:$P$127,5,FALSE)),"",VLOOKUP(AJ90,【入力用】個人登録!$A$59:$P$127,5,FALSE))</f>
        <v/>
      </c>
      <c r="AC90" s="754"/>
      <c r="AD90" s="755"/>
      <c r="AE90" s="861" t="str">
        <f>TEXT(IF(ISERROR(VLOOKUP(AJ90,【入力用】個人登録!$A$21:$P$50,12,FALSE)),"",VLOOKUP(AJ90,【入力用】個人登録!$A$21:$P$50,12,FALSE)) &amp; IF(ISERROR(VLOOKUP(AJ90,【入力用】個人登録!$A$59:$P$127,12,FALSE)),"",VLOOKUP(AJ90,【入力用】個人登録!$A$59:$P$127,12,FALSE)),"yyyy/m/d")</f>
        <v/>
      </c>
      <c r="AF90" s="862"/>
      <c r="AG90" s="296" t="str">
        <f t="shared" si="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IF(ISERROR(VLOOKUP(AJ90,【入力用】個人登録!$A$21:$R$50,18,FALSE)),"",VLOOKUP(AJ90,【入力用】個人登録!$A$21:$R$50,18,FALSE)) &amp; IF(ISERROR(VLOOKUP(AJ90,【入力用】個人登録!$A$63:$R$127,18,FALSE)),"",VLOOKUP(AJ90,【入力用】個人登録!$A$63:$R$127,18,FALSE))</f>
        <v/>
      </c>
    </row>
    <row r="91" spans="1:37" ht="27" customHeight="1">
      <c r="A91" s="116" t="s">
        <v>437</v>
      </c>
      <c r="B91" s="122" t="str">
        <f>IF(ISERROR(VLOOKUP(A91,【入力用】個人登録!$A$21:$R$50,18,FALSE)),"",VLOOKUP(A91,【入力用】個人登録!$A$21:$R$50,18,FALSE)) &amp; IF(ISERROR(VLOOKUP(A91,【入力用】個人登録!$A$59:$R$127,18,FALSE)),"",VLOOKUP(A91,【入力用】個人登録!$A$59:$R$127,18,FALSE))</f>
        <v/>
      </c>
      <c r="C91" s="727" t="str">
        <f>IF(ISERROR(VLOOKUP(A91,【入力用】個人登録!$A$21:$P$50,2,FALSE)),"",VLOOKUP(A91,【入力用】個人登録!$A$21:$P$50,2,FALSE)) &amp; IF(ISERROR(VLOOKUP(A91,【入力用】個人登録!$A$59:$P$127,2,FALSE)),"",VLOOKUP(A91,【入力用】個人登録!$A$59:$P$127,2,FALSE))</f>
        <v/>
      </c>
      <c r="D91" s="728"/>
      <c r="E91" s="753" t="str">
        <f>IF(ISERROR(VLOOKUP(A91,【入力用】個人登録!$A$21:$P$50,5,FALSE)),"",VLOOKUP(A91,【入力用】個人登録!$A$21:$P$50,5,FALSE)) &amp; IF(ISERROR(VLOOKUP(A91,【入力用】個人登録!$A$59:$P$127,5,FALSE)),"",VLOOKUP(A91,【入力用】個人登録!$A$59:$P$127,5,FALSE))</f>
        <v/>
      </c>
      <c r="F91" s="755"/>
      <c r="G91" s="788" t="str">
        <f>TEXT(IF(ISERROR(VLOOKUP(A91,【入力用】個人登録!$A$21:$P$50,12,FALSE)),"",VLOOKUP(A91,【入力用】個人登録!$A$21:$P$50,12,FALSE)) &amp; IF(ISERROR(VLOOKUP(A91,【入力用】個人登録!$A$59:$P$127,12,FALSE)),"",VLOOKUP(A91,【入力用】個人登録!$A$59:$P$127,12,FALSE)),"yyyy/m/d")</f>
        <v/>
      </c>
      <c r="H91" s="788"/>
      <c r="I91" s="764" t="str">
        <f t="shared" si="4"/>
        <v/>
      </c>
      <c r="J91" s="764"/>
      <c r="K91" s="764"/>
      <c r="L91" s="764"/>
      <c r="M91" s="764"/>
      <c r="N91" s="764"/>
      <c r="O91" s="789" t="str">
        <f>IF(ISERROR(VLOOKUP(A91,【入力用】個人登録!$A$21:$Q$50,17,FALSE)),"",VLOOKUP(A91,【入力用】個人登録!$A$21:$Q$50,17,FALSE)) &amp; IF(ISERROR(VLOOKUP(A91,【入力用】個人登録!$A$59:$Q$127,17,FALSE)),"",VLOOKUP(A91,【入力用】個人登録!$A$59:$Q$127,17,FALSE))</f>
        <v/>
      </c>
      <c r="P91" s="790"/>
      <c r="Q91" s="790"/>
      <c r="R91" s="790"/>
      <c r="S91" s="790"/>
      <c r="T91" s="790"/>
      <c r="U91" s="790"/>
      <c r="V91" s="791"/>
      <c r="W91" s="792" t="str">
        <f>IF(ISERROR(VLOOKUP(A91,【入力用】個人登録!$A$21:$P$50,16,FALSE)),"",VLOOKUP(A91,【入力用】個人登録!$A$21:$P$50,16,FALSE)) &amp; IF(ISERROR(VLOOKUP(A91,【入力用】個人登録!$A$59:$P$127,16,FALSE)),"",VLOOKUP(A91,【入力用】個人登録!$A$59:$P$127,16,FALSE))</f>
        <v/>
      </c>
      <c r="X91" s="793"/>
      <c r="Y91" s="793"/>
      <c r="Z91" s="794"/>
      <c r="AA91" s="120" t="str">
        <f>IF(ISERROR(VLOOKUP(AJ91,【入力用】個人登録!$A$21:$P$50,2,FALSE)),"",VLOOKUP(AJ91,【入力用】個人登録!$A$21:$P$50,2,FALSE)) &amp; IF(ISERROR(VLOOKUP(AJ91,【入力用】個人登録!$A$59:$P$127,2,FALSE)),"",VLOOKUP(AJ91,【入力用】個人登録!$A$59:$P$127,2,FALSE))</f>
        <v/>
      </c>
      <c r="AB91" s="753" t="str">
        <f>IF(ISERROR(VLOOKUP(AJ91,【入力用】個人登録!$A$21:$P$50,5,FALSE)),"",VLOOKUP(AJ91,【入力用】個人登録!$A$21:$P$50,5,FALSE)) &amp; IF(ISERROR(VLOOKUP(AJ91,【入力用】個人登録!$A$59:$P$127,5,FALSE)),"",VLOOKUP(AJ91,【入力用】個人登録!$A$59:$P$127,5,FALSE))</f>
        <v/>
      </c>
      <c r="AC91" s="754"/>
      <c r="AD91" s="755"/>
      <c r="AE91" s="861" t="str">
        <f>TEXT(IF(ISERROR(VLOOKUP(AJ91,【入力用】個人登録!$A$21:$P$50,12,FALSE)),"",VLOOKUP(AJ91,【入力用】個人登録!$A$21:$P$50,12,FALSE)) &amp; IF(ISERROR(VLOOKUP(AJ91,【入力用】個人登録!$A$59:$P$127,12,FALSE)),"",VLOOKUP(AJ91,【入力用】個人登録!$A$59:$P$127,12,FALSE)),"yyyy/m/d")</f>
        <v/>
      </c>
      <c r="AF91" s="862"/>
      <c r="AG91" s="296" t="str">
        <f t="shared" si="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IF(ISERROR(VLOOKUP(AJ91,【入力用】個人登録!$A$21:$R$50,18,FALSE)),"",VLOOKUP(AJ91,【入力用】個人登録!$A$21:$R$50,18,FALSE)) &amp; IF(ISERROR(VLOOKUP(AJ91,【入力用】個人登録!$A$63:$R$127,18,FALSE)),"",VLOOKUP(AJ91,【入力用】個人登録!$A$63:$R$127,18,FALSE))</f>
        <v/>
      </c>
    </row>
    <row r="92" spans="1:37" ht="27" customHeight="1">
      <c r="A92" s="116" t="s">
        <v>438</v>
      </c>
      <c r="B92" s="122" t="str">
        <f>IF(ISERROR(VLOOKUP(A92,【入力用】個人登録!$A$21:$R$50,18,FALSE)),"",VLOOKUP(A92,【入力用】個人登録!$A$21:$R$50,18,FALSE)) &amp; IF(ISERROR(VLOOKUP(A92,【入力用】個人登録!$A$59:$R$127,18,FALSE)),"",VLOOKUP(A92,【入力用】個人登録!$A$59:$R$127,18,FALSE))</f>
        <v/>
      </c>
      <c r="C92" s="727" t="str">
        <f>IF(ISERROR(VLOOKUP(A92,【入力用】個人登録!$A$21:$P$50,2,FALSE)),"",VLOOKUP(A92,【入力用】個人登録!$A$21:$P$50,2,FALSE)) &amp; IF(ISERROR(VLOOKUP(A92,【入力用】個人登録!$A$59:$P$127,2,FALSE)),"",VLOOKUP(A92,【入力用】個人登録!$A$59:$P$127,2,FALSE))</f>
        <v/>
      </c>
      <c r="D92" s="728"/>
      <c r="E92" s="753" t="str">
        <f>IF(ISERROR(VLOOKUP(A92,【入力用】個人登録!$A$21:$P$50,5,FALSE)),"",VLOOKUP(A92,【入力用】個人登録!$A$21:$P$50,5,FALSE)) &amp; IF(ISERROR(VLOOKUP(A92,【入力用】個人登録!$A$59:$P$127,5,FALSE)),"",VLOOKUP(A92,【入力用】個人登録!$A$59:$P$127,5,FALSE))</f>
        <v/>
      </c>
      <c r="F92" s="755"/>
      <c r="G92" s="788" t="str">
        <f>TEXT(IF(ISERROR(VLOOKUP(A92,【入力用】個人登録!$A$21:$P$50,12,FALSE)),"",VLOOKUP(A92,【入力用】個人登録!$A$21:$P$50,12,FALSE)) &amp; IF(ISERROR(VLOOKUP(A92,【入力用】個人登録!$A$59:$P$127,12,FALSE)),"",VLOOKUP(A92,【入力用】個人登録!$A$59:$P$127,12,FALSE)),"yyyy/m/d")</f>
        <v/>
      </c>
      <c r="H92" s="788"/>
      <c r="I92" s="764" t="str">
        <f t="shared" si="4"/>
        <v/>
      </c>
      <c r="J92" s="764"/>
      <c r="K92" s="764"/>
      <c r="L92" s="764"/>
      <c r="M92" s="764"/>
      <c r="N92" s="764"/>
      <c r="O92" s="789" t="str">
        <f>IF(ISERROR(VLOOKUP(A92,【入力用】個人登録!$A$21:$Q$50,17,FALSE)),"",VLOOKUP(A92,【入力用】個人登録!$A$21:$Q$50,17,FALSE)) &amp; IF(ISERROR(VLOOKUP(A92,【入力用】個人登録!$A$59:$Q$127,17,FALSE)),"",VLOOKUP(A92,【入力用】個人登録!$A$59:$Q$127,17,FALSE))</f>
        <v/>
      </c>
      <c r="P92" s="790"/>
      <c r="Q92" s="790"/>
      <c r="R92" s="790"/>
      <c r="S92" s="790"/>
      <c r="T92" s="790"/>
      <c r="U92" s="790"/>
      <c r="V92" s="791"/>
      <c r="W92" s="792" t="str">
        <f>IF(ISERROR(VLOOKUP(A92,【入力用】個人登録!$A$21:$P$50,16,FALSE)),"",VLOOKUP(A92,【入力用】個人登録!$A$21:$P$50,16,FALSE)) &amp; IF(ISERROR(VLOOKUP(A92,【入力用】個人登録!$A$59:$P$127,16,FALSE)),"",VLOOKUP(A92,【入力用】個人登録!$A$59:$P$127,16,FALSE))</f>
        <v/>
      </c>
      <c r="X92" s="793"/>
      <c r="Y92" s="793"/>
      <c r="Z92" s="794"/>
      <c r="AA92" s="120" t="str">
        <f>IF(ISERROR(VLOOKUP(AJ92,【入力用】個人登録!$A$21:$P$50,2,FALSE)),"",VLOOKUP(AJ92,【入力用】個人登録!$A$21:$P$50,2,FALSE)) &amp; IF(ISERROR(VLOOKUP(AJ92,【入力用】個人登録!$A$59:$P$127,2,FALSE)),"",VLOOKUP(AJ92,【入力用】個人登録!$A$59:$P$127,2,FALSE))</f>
        <v/>
      </c>
      <c r="AB92" s="753" t="str">
        <f>IF(ISERROR(VLOOKUP(AJ92,【入力用】個人登録!$A$21:$P$50,5,FALSE)),"",VLOOKUP(AJ92,【入力用】個人登録!$A$21:$P$50,5,FALSE)) &amp; IF(ISERROR(VLOOKUP(AJ92,【入力用】個人登録!$A$59:$P$127,5,FALSE)),"",VLOOKUP(AJ92,【入力用】個人登録!$A$59:$P$127,5,FALSE))</f>
        <v/>
      </c>
      <c r="AC92" s="754"/>
      <c r="AD92" s="755"/>
      <c r="AE92" s="861" t="str">
        <f>TEXT(IF(ISERROR(VLOOKUP(AJ92,【入力用】個人登録!$A$21:$P$50,12,FALSE)),"",VLOOKUP(AJ92,【入力用】個人登録!$A$21:$P$50,12,FALSE)) &amp; IF(ISERROR(VLOOKUP(AJ92,【入力用】個人登録!$A$59:$P$127,12,FALSE)),"",VLOOKUP(AJ92,【入力用】個人登録!$A$59:$P$127,12,FALSE)),"yyyy/m/d")</f>
        <v/>
      </c>
      <c r="AF92" s="862"/>
      <c r="AG92" s="296" t="str">
        <f t="shared" si="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IF(ISERROR(VLOOKUP(AJ92,【入力用】個人登録!$A$21:$R$50,18,FALSE)),"",VLOOKUP(AJ92,【入力用】個人登録!$A$21:$R$50,18,FALSE)) &amp; IF(ISERROR(VLOOKUP(AJ92,【入力用】個人登録!$A$63:$R$127,18,FALSE)),"",VLOOKUP(AJ92,【入力用】個人登録!$A$63:$R$127,18,FALSE))</f>
        <v/>
      </c>
    </row>
    <row r="93" spans="1:37" ht="27" customHeight="1">
      <c r="A93" s="116" t="s">
        <v>439</v>
      </c>
      <c r="B93" s="122" t="str">
        <f>IF(ISERROR(VLOOKUP(A93,【入力用】個人登録!$A$21:$R$50,18,FALSE)),"",VLOOKUP(A93,【入力用】個人登録!$A$21:$R$50,18,FALSE)) &amp; IF(ISERROR(VLOOKUP(A93,【入力用】個人登録!$A$59:$R$127,18,FALSE)),"",VLOOKUP(A93,【入力用】個人登録!$A$59:$R$127,18,FALSE))</f>
        <v/>
      </c>
      <c r="C93" s="727" t="str">
        <f>IF(ISERROR(VLOOKUP(A93,【入力用】個人登録!$A$21:$P$50,2,FALSE)),"",VLOOKUP(A93,【入力用】個人登録!$A$21:$P$50,2,FALSE)) &amp; IF(ISERROR(VLOOKUP(A93,【入力用】個人登録!$A$59:$P$127,2,FALSE)),"",VLOOKUP(A93,【入力用】個人登録!$A$59:$P$127,2,FALSE))</f>
        <v/>
      </c>
      <c r="D93" s="728"/>
      <c r="E93" s="753" t="str">
        <f>IF(ISERROR(VLOOKUP(A93,【入力用】個人登録!$A$21:$P$50,5,FALSE)),"",VLOOKUP(A93,【入力用】個人登録!$A$21:$P$50,5,FALSE)) &amp; IF(ISERROR(VLOOKUP(A93,【入力用】個人登録!$A$59:$P$127,5,FALSE)),"",VLOOKUP(A93,【入力用】個人登録!$A$59:$P$127,5,FALSE))</f>
        <v/>
      </c>
      <c r="F93" s="755"/>
      <c r="G93" s="788" t="str">
        <f>TEXT(IF(ISERROR(VLOOKUP(A93,【入力用】個人登録!$A$21:$P$50,12,FALSE)),"",VLOOKUP(A93,【入力用】個人登録!$A$21:$P$50,12,FALSE)) &amp; IF(ISERROR(VLOOKUP(A93,【入力用】個人登録!$A$59:$P$127,12,FALSE)),"",VLOOKUP(A93,【入力用】個人登録!$A$59:$P$127,12,FALSE)),"yyyy/m/d")</f>
        <v/>
      </c>
      <c r="H93" s="788"/>
      <c r="I93" s="764" t="str">
        <f t="shared" si="4"/>
        <v/>
      </c>
      <c r="J93" s="764"/>
      <c r="K93" s="764"/>
      <c r="L93" s="764"/>
      <c r="M93" s="764"/>
      <c r="N93" s="764"/>
      <c r="O93" s="789" t="str">
        <f>IF(ISERROR(VLOOKUP(A93,【入力用】個人登録!$A$21:$Q$50,17,FALSE)),"",VLOOKUP(A93,【入力用】個人登録!$A$21:$Q$50,17,FALSE)) &amp; IF(ISERROR(VLOOKUP(A93,【入力用】個人登録!$A$59:$Q$127,17,FALSE)),"",VLOOKUP(A93,【入力用】個人登録!$A$59:$Q$127,17,FALSE))</f>
        <v/>
      </c>
      <c r="P93" s="790"/>
      <c r="Q93" s="790"/>
      <c r="R93" s="790"/>
      <c r="S93" s="790"/>
      <c r="T93" s="790"/>
      <c r="U93" s="790"/>
      <c r="V93" s="791"/>
      <c r="W93" s="792" t="str">
        <f>IF(ISERROR(VLOOKUP(A93,【入力用】個人登録!$A$21:$P$50,16,FALSE)),"",VLOOKUP(A93,【入力用】個人登録!$A$21:$P$50,16,FALSE)) &amp; IF(ISERROR(VLOOKUP(A93,【入力用】個人登録!$A$59:$P$127,16,FALSE)),"",VLOOKUP(A93,【入力用】個人登録!$A$59:$P$127,16,FALSE))</f>
        <v/>
      </c>
      <c r="X93" s="793"/>
      <c r="Y93" s="793"/>
      <c r="Z93" s="794"/>
      <c r="AA93" s="120" t="str">
        <f>IF(ISERROR(VLOOKUP(AJ93,【入力用】個人登録!$A$21:$P$50,2,FALSE)),"",VLOOKUP(AJ93,【入力用】個人登録!$A$21:$P$50,2,FALSE)) &amp; IF(ISERROR(VLOOKUP(AJ93,【入力用】個人登録!$A$59:$P$127,2,FALSE)),"",VLOOKUP(AJ93,【入力用】個人登録!$A$59:$P$127,2,FALSE))</f>
        <v/>
      </c>
      <c r="AB93" s="753" t="str">
        <f>IF(ISERROR(VLOOKUP(AJ93,【入力用】個人登録!$A$21:$P$50,5,FALSE)),"",VLOOKUP(AJ93,【入力用】個人登録!$A$21:$P$50,5,FALSE)) &amp; IF(ISERROR(VLOOKUP(AJ93,【入力用】個人登録!$A$59:$P$127,5,FALSE)),"",VLOOKUP(AJ93,【入力用】個人登録!$A$59:$P$127,5,FALSE))</f>
        <v/>
      </c>
      <c r="AC93" s="754"/>
      <c r="AD93" s="755"/>
      <c r="AE93" s="861" t="str">
        <f>TEXT(IF(ISERROR(VLOOKUP(AJ93,【入力用】個人登録!$A$21:$P$50,12,FALSE)),"",VLOOKUP(AJ93,【入力用】個人登録!$A$21:$P$50,12,FALSE)) &amp; IF(ISERROR(VLOOKUP(AJ93,【入力用】個人登録!$A$59:$P$127,12,FALSE)),"",VLOOKUP(AJ93,【入力用】個人登録!$A$59:$P$127,12,FALSE)),"yyyy/m/d")</f>
        <v/>
      </c>
      <c r="AF93" s="862"/>
      <c r="AG93" s="296" t="str">
        <f t="shared" si="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IF(ISERROR(VLOOKUP(AJ93,【入力用】個人登録!$A$21:$R$50,18,FALSE)),"",VLOOKUP(AJ93,【入力用】個人登録!$A$21:$R$50,18,FALSE)) &amp; IF(ISERROR(VLOOKUP(AJ93,【入力用】個人登録!$A$63:$R$127,18,FALSE)),"",VLOOKUP(AJ93,【入力用】個人登録!$A$63:$R$127,18,FALSE))</f>
        <v/>
      </c>
    </row>
    <row r="94" spans="1:37" ht="27" customHeight="1">
      <c r="A94" s="116" t="s">
        <v>440</v>
      </c>
      <c r="B94" s="122" t="str">
        <f>IF(ISERROR(VLOOKUP(A94,【入力用】個人登録!$A$21:$R$50,18,FALSE)),"",VLOOKUP(A94,【入力用】個人登録!$A$21:$R$50,18,FALSE)) &amp; IF(ISERROR(VLOOKUP(A94,【入力用】個人登録!$A$59:$R$127,18,FALSE)),"",VLOOKUP(A94,【入力用】個人登録!$A$59:$R$127,18,FALSE))</f>
        <v/>
      </c>
      <c r="C94" s="727" t="str">
        <f>IF(ISERROR(VLOOKUP(A94,【入力用】個人登録!$A$21:$P$50,2,FALSE)),"",VLOOKUP(A94,【入力用】個人登録!$A$21:$P$50,2,FALSE)) &amp; IF(ISERROR(VLOOKUP(A94,【入力用】個人登録!$A$59:$P$127,2,FALSE)),"",VLOOKUP(A94,【入力用】個人登録!$A$59:$P$127,2,FALSE))</f>
        <v/>
      </c>
      <c r="D94" s="728"/>
      <c r="E94" s="753" t="str">
        <f>IF(ISERROR(VLOOKUP(A94,【入力用】個人登録!$A$21:$P$50,5,FALSE)),"",VLOOKUP(A94,【入力用】個人登録!$A$21:$P$50,5,FALSE)) &amp; IF(ISERROR(VLOOKUP(A94,【入力用】個人登録!$A$59:$P$127,5,FALSE)),"",VLOOKUP(A94,【入力用】個人登録!$A$59:$P$127,5,FALSE))</f>
        <v/>
      </c>
      <c r="F94" s="755"/>
      <c r="G94" s="788" t="str">
        <f>TEXT(IF(ISERROR(VLOOKUP(A94,【入力用】個人登録!$A$21:$P$50,12,FALSE)),"",VLOOKUP(A94,【入力用】個人登録!$A$21:$P$50,12,FALSE)) &amp; IF(ISERROR(VLOOKUP(A94,【入力用】個人登録!$A$59:$P$127,12,FALSE)),"",VLOOKUP(A94,【入力用】個人登録!$A$59:$P$127,12,FALSE)),"yyyy/m/d")</f>
        <v/>
      </c>
      <c r="H94" s="788"/>
      <c r="I94" s="764" t="str">
        <f t="shared" si="4"/>
        <v/>
      </c>
      <c r="J94" s="764"/>
      <c r="K94" s="764"/>
      <c r="L94" s="764"/>
      <c r="M94" s="764"/>
      <c r="N94" s="764"/>
      <c r="O94" s="789" t="str">
        <f>IF(ISERROR(VLOOKUP(A94,【入力用】個人登録!$A$21:$Q$50,17,FALSE)),"",VLOOKUP(A94,【入力用】個人登録!$A$21:$Q$50,17,FALSE)) &amp; IF(ISERROR(VLOOKUP(A94,【入力用】個人登録!$A$59:$Q$127,17,FALSE)),"",VLOOKUP(A94,【入力用】個人登録!$A$59:$Q$127,17,FALSE))</f>
        <v/>
      </c>
      <c r="P94" s="790"/>
      <c r="Q94" s="790"/>
      <c r="R94" s="790"/>
      <c r="S94" s="790"/>
      <c r="T94" s="790"/>
      <c r="U94" s="790"/>
      <c r="V94" s="791"/>
      <c r="W94" s="792" t="str">
        <f>IF(ISERROR(VLOOKUP(A94,【入力用】個人登録!$A$21:$P$50,16,FALSE)),"",VLOOKUP(A94,【入力用】個人登録!$A$21:$P$50,16,FALSE)) &amp; IF(ISERROR(VLOOKUP(A94,【入力用】個人登録!$A$59:$P$127,16,FALSE)),"",VLOOKUP(A94,【入力用】個人登録!$A$59:$P$127,16,FALSE))</f>
        <v/>
      </c>
      <c r="X94" s="793"/>
      <c r="Y94" s="793"/>
      <c r="Z94" s="794"/>
      <c r="AA94" s="120" t="str">
        <f>IF(ISERROR(VLOOKUP(AJ94,【入力用】個人登録!$A$21:$P$50,2,FALSE)),"",VLOOKUP(AJ94,【入力用】個人登録!$A$21:$P$50,2,FALSE)) &amp; IF(ISERROR(VLOOKUP(AJ94,【入力用】個人登録!$A$59:$P$127,2,FALSE)),"",VLOOKUP(AJ94,【入力用】個人登録!$A$59:$P$127,2,FALSE))</f>
        <v/>
      </c>
      <c r="AB94" s="753" t="str">
        <f>IF(ISERROR(VLOOKUP(AJ94,【入力用】個人登録!$A$21:$P$50,5,FALSE)),"",VLOOKUP(AJ94,【入力用】個人登録!$A$21:$P$50,5,FALSE)) &amp; IF(ISERROR(VLOOKUP(AJ94,【入力用】個人登録!$A$59:$P$127,5,FALSE)),"",VLOOKUP(AJ94,【入力用】個人登録!$A$59:$P$127,5,FALSE))</f>
        <v/>
      </c>
      <c r="AC94" s="754"/>
      <c r="AD94" s="755"/>
      <c r="AE94" s="861" t="str">
        <f>TEXT(IF(ISERROR(VLOOKUP(AJ94,【入力用】個人登録!$A$21:$P$50,12,FALSE)),"",VLOOKUP(AJ94,【入力用】個人登録!$A$21:$P$50,12,FALSE)) &amp; IF(ISERROR(VLOOKUP(AJ94,【入力用】個人登録!$A$59:$P$127,12,FALSE)),"",VLOOKUP(AJ94,【入力用】個人登録!$A$59:$P$127,12,FALSE)),"yyyy/m/d")</f>
        <v/>
      </c>
      <c r="AF94" s="862"/>
      <c r="AG94" s="296" t="str">
        <f t="shared" si="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IF(ISERROR(VLOOKUP(AJ94,【入力用】個人登録!$A$21:$R$50,18,FALSE)),"",VLOOKUP(AJ94,【入力用】個人登録!$A$21:$R$50,18,FALSE)) &amp; IF(ISERROR(VLOOKUP(AJ94,【入力用】個人登録!$A$63:$R$127,18,FALSE)),"",VLOOKUP(AJ94,【入力用】個人登録!$A$63:$R$127,18,FALSE))</f>
        <v/>
      </c>
    </row>
    <row r="95" spans="1:37" ht="27" customHeight="1">
      <c r="A95" s="116" t="s">
        <v>441</v>
      </c>
      <c r="B95" s="122" t="str">
        <f>IF(ISERROR(VLOOKUP(A95,【入力用】個人登録!$A$21:$R$50,18,FALSE)),"",VLOOKUP(A95,【入力用】個人登録!$A$21:$R$50,18,FALSE)) &amp; IF(ISERROR(VLOOKUP(A95,【入力用】個人登録!$A$59:$R$127,18,FALSE)),"",VLOOKUP(A95,【入力用】個人登録!$A$59:$R$127,18,FALSE))</f>
        <v/>
      </c>
      <c r="C95" s="727" t="str">
        <f>IF(ISERROR(VLOOKUP(A95,【入力用】個人登録!$A$21:$P$50,2,FALSE)),"",VLOOKUP(A95,【入力用】個人登録!$A$21:$P$50,2,FALSE)) &amp; IF(ISERROR(VLOOKUP(A95,【入力用】個人登録!$A$59:$P$127,2,FALSE)),"",VLOOKUP(A95,【入力用】個人登録!$A$59:$P$127,2,FALSE))</f>
        <v/>
      </c>
      <c r="D95" s="728"/>
      <c r="E95" s="753" t="str">
        <f>IF(ISERROR(VLOOKUP(A95,【入力用】個人登録!$A$21:$P$50,5,FALSE)),"",VLOOKUP(A95,【入力用】個人登録!$A$21:$P$50,5,FALSE)) &amp; IF(ISERROR(VLOOKUP(A95,【入力用】個人登録!$A$59:$P$127,5,FALSE)),"",VLOOKUP(A95,【入力用】個人登録!$A$59:$P$127,5,FALSE))</f>
        <v/>
      </c>
      <c r="F95" s="755"/>
      <c r="G95" s="788" t="str">
        <f>TEXT(IF(ISERROR(VLOOKUP(A95,【入力用】個人登録!$A$21:$P$50,12,FALSE)),"",VLOOKUP(A95,【入力用】個人登録!$A$21:$P$50,12,FALSE)) &amp; IF(ISERROR(VLOOKUP(A95,【入力用】個人登録!$A$59:$P$127,12,FALSE)),"",VLOOKUP(A95,【入力用】個人登録!$A$59:$P$127,12,FALSE)),"yyyy/m/d")</f>
        <v/>
      </c>
      <c r="H95" s="788"/>
      <c r="I95" s="764" t="str">
        <f t="shared" si="4"/>
        <v/>
      </c>
      <c r="J95" s="764"/>
      <c r="K95" s="764"/>
      <c r="L95" s="764"/>
      <c r="M95" s="764"/>
      <c r="N95" s="764"/>
      <c r="O95" s="789" t="str">
        <f>IF(ISERROR(VLOOKUP(A95,【入力用】個人登録!$A$21:$Q$50,17,FALSE)),"",VLOOKUP(A95,【入力用】個人登録!$A$21:$Q$50,17,FALSE)) &amp; IF(ISERROR(VLOOKUP(A95,【入力用】個人登録!$A$59:$Q$127,17,FALSE)),"",VLOOKUP(A95,【入力用】個人登録!$A$59:$Q$127,17,FALSE))</f>
        <v/>
      </c>
      <c r="P95" s="790"/>
      <c r="Q95" s="790"/>
      <c r="R95" s="790"/>
      <c r="S95" s="790"/>
      <c r="T95" s="790"/>
      <c r="U95" s="790"/>
      <c r="V95" s="791"/>
      <c r="W95" s="792" t="str">
        <f>IF(ISERROR(VLOOKUP(A95,【入力用】個人登録!$A$21:$P$50,16,FALSE)),"",VLOOKUP(A95,【入力用】個人登録!$A$21:$P$50,16,FALSE)) &amp; IF(ISERROR(VLOOKUP(A95,【入力用】個人登録!$A$59:$P$127,16,FALSE)),"",VLOOKUP(A95,【入力用】個人登録!$A$59:$P$127,16,FALSE))</f>
        <v/>
      </c>
      <c r="X95" s="793"/>
      <c r="Y95" s="793"/>
      <c r="Z95" s="794"/>
      <c r="AA95" s="120" t="str">
        <f>IF(ISERROR(VLOOKUP(AJ95,【入力用】個人登録!$A$21:$P$50,2,FALSE)),"",VLOOKUP(AJ95,【入力用】個人登録!$A$21:$P$50,2,FALSE)) &amp; IF(ISERROR(VLOOKUP(AJ95,【入力用】個人登録!$A$59:$P$127,2,FALSE)),"",VLOOKUP(AJ95,【入力用】個人登録!$A$59:$P$127,2,FALSE))</f>
        <v/>
      </c>
      <c r="AB95" s="753" t="str">
        <f>IF(ISERROR(VLOOKUP(AJ95,【入力用】個人登録!$A$21:$P$50,5,FALSE)),"",VLOOKUP(AJ95,【入力用】個人登録!$A$21:$P$50,5,FALSE)) &amp; IF(ISERROR(VLOOKUP(AJ95,【入力用】個人登録!$A$59:$P$127,5,FALSE)),"",VLOOKUP(AJ95,【入力用】個人登録!$A$59:$P$127,5,FALSE))</f>
        <v/>
      </c>
      <c r="AC95" s="754"/>
      <c r="AD95" s="755"/>
      <c r="AE95" s="861" t="str">
        <f>TEXT(IF(ISERROR(VLOOKUP(AJ95,【入力用】個人登録!$A$21:$P$50,12,FALSE)),"",VLOOKUP(AJ95,【入力用】個人登録!$A$21:$P$50,12,FALSE)) &amp; IF(ISERROR(VLOOKUP(AJ95,【入力用】個人登録!$A$59:$P$127,12,FALSE)),"",VLOOKUP(AJ95,【入力用】個人登録!$A$59:$P$127,12,FALSE)),"yyyy/m/d")</f>
        <v/>
      </c>
      <c r="AF95" s="862"/>
      <c r="AG95" s="296" t="str">
        <f t="shared" si="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IF(ISERROR(VLOOKUP(AJ95,【入力用】個人登録!$A$21:$R$50,18,FALSE)),"",VLOOKUP(AJ95,【入力用】個人登録!$A$21:$R$50,18,FALSE)) &amp; IF(ISERROR(VLOOKUP(AJ95,【入力用】個人登録!$A$63:$R$127,18,FALSE)),"",VLOOKUP(AJ95,【入力用】個人登録!$A$63:$R$127,18,FALSE))</f>
        <v/>
      </c>
    </row>
    <row r="96" spans="1:37" ht="27" customHeight="1">
      <c r="A96" s="116" t="s">
        <v>442</v>
      </c>
      <c r="B96" s="122" t="str">
        <f>IF(ISERROR(VLOOKUP(A96,【入力用】個人登録!$A$21:$R$50,18,FALSE)),"",VLOOKUP(A96,【入力用】個人登録!$A$21:$R$50,18,FALSE)) &amp; IF(ISERROR(VLOOKUP(A96,【入力用】個人登録!$A$59:$R$127,18,FALSE)),"",VLOOKUP(A96,【入力用】個人登録!$A$59:$R$127,18,FALSE))</f>
        <v/>
      </c>
      <c r="C96" s="727" t="str">
        <f>IF(ISERROR(VLOOKUP(A96,【入力用】個人登録!$A$21:$P$50,2,FALSE)),"",VLOOKUP(A96,【入力用】個人登録!$A$21:$P$50,2,FALSE)) &amp; IF(ISERROR(VLOOKUP(A96,【入力用】個人登録!$A$59:$P$127,2,FALSE)),"",VLOOKUP(A96,【入力用】個人登録!$A$59:$P$127,2,FALSE))</f>
        <v/>
      </c>
      <c r="D96" s="728"/>
      <c r="E96" s="753" t="str">
        <f>IF(ISERROR(VLOOKUP(A96,【入力用】個人登録!$A$21:$P$50,5,FALSE)),"",VLOOKUP(A96,【入力用】個人登録!$A$21:$P$50,5,FALSE)) &amp; IF(ISERROR(VLOOKUP(A96,【入力用】個人登録!$A$59:$P$127,5,FALSE)),"",VLOOKUP(A96,【入力用】個人登録!$A$59:$P$127,5,FALSE))</f>
        <v/>
      </c>
      <c r="F96" s="755"/>
      <c r="G96" s="788" t="str">
        <f>TEXT(IF(ISERROR(VLOOKUP(A96,【入力用】個人登録!$A$21:$P$50,12,FALSE)),"",VLOOKUP(A96,【入力用】個人登録!$A$21:$P$50,12,FALSE)) &amp; IF(ISERROR(VLOOKUP(A96,【入力用】個人登録!$A$59:$P$127,12,FALSE)),"",VLOOKUP(A96,【入力用】個人登録!$A$59:$P$127,12,FALSE)),"yyyy/m/d")</f>
        <v/>
      </c>
      <c r="H96" s="788"/>
      <c r="I96" s="764" t="str">
        <f t="shared" si="4"/>
        <v/>
      </c>
      <c r="J96" s="764"/>
      <c r="K96" s="764"/>
      <c r="L96" s="764"/>
      <c r="M96" s="764"/>
      <c r="N96" s="764"/>
      <c r="O96" s="789" t="str">
        <f>IF(ISERROR(VLOOKUP(A96,【入力用】個人登録!$A$21:$Q$50,17,FALSE)),"",VLOOKUP(A96,【入力用】個人登録!$A$21:$Q$50,17,FALSE)) &amp; IF(ISERROR(VLOOKUP(A96,【入力用】個人登録!$A$59:$Q$127,17,FALSE)),"",VLOOKUP(A96,【入力用】個人登録!$A$59:$Q$127,17,FALSE))</f>
        <v/>
      </c>
      <c r="P96" s="790"/>
      <c r="Q96" s="790"/>
      <c r="R96" s="790"/>
      <c r="S96" s="790"/>
      <c r="T96" s="790"/>
      <c r="U96" s="790"/>
      <c r="V96" s="791"/>
      <c r="W96" s="792" t="str">
        <f>IF(ISERROR(VLOOKUP(A96,【入力用】個人登録!$A$21:$P$50,16,FALSE)),"",VLOOKUP(A96,【入力用】個人登録!$A$21:$P$50,16,FALSE)) &amp; IF(ISERROR(VLOOKUP(A96,【入力用】個人登録!$A$59:$P$127,16,FALSE)),"",VLOOKUP(A96,【入力用】個人登録!$A$59:$P$127,16,FALSE))</f>
        <v/>
      </c>
      <c r="X96" s="793"/>
      <c r="Y96" s="793"/>
      <c r="Z96" s="794"/>
      <c r="AA96" s="120" t="str">
        <f>IF(ISERROR(VLOOKUP(AJ96,【入力用】個人登録!$A$21:$P$50,2,FALSE)),"",VLOOKUP(AJ96,【入力用】個人登録!$A$21:$P$50,2,FALSE)) &amp; IF(ISERROR(VLOOKUP(AJ96,【入力用】個人登録!$A$59:$P$127,2,FALSE)),"",VLOOKUP(AJ96,【入力用】個人登録!$A$59:$P$127,2,FALSE))</f>
        <v/>
      </c>
      <c r="AB96" s="753" t="str">
        <f>IF(ISERROR(VLOOKUP(AJ96,【入力用】個人登録!$A$21:$P$50,5,FALSE)),"",VLOOKUP(AJ96,【入力用】個人登録!$A$21:$P$50,5,FALSE)) &amp; IF(ISERROR(VLOOKUP(AJ96,【入力用】個人登録!$A$59:$P$127,5,FALSE)),"",VLOOKUP(AJ96,【入力用】個人登録!$A$59:$P$127,5,FALSE))</f>
        <v/>
      </c>
      <c r="AC96" s="754"/>
      <c r="AD96" s="755"/>
      <c r="AE96" s="861" t="str">
        <f>TEXT(IF(ISERROR(VLOOKUP(AJ96,【入力用】個人登録!$A$21:$P$50,12,FALSE)),"",VLOOKUP(AJ96,【入力用】個人登録!$A$21:$P$50,12,FALSE)) &amp; IF(ISERROR(VLOOKUP(AJ96,【入力用】個人登録!$A$59:$P$127,12,FALSE)),"",VLOOKUP(AJ96,【入力用】個人登録!$A$59:$P$127,12,FALSE)),"yyyy/m/d")</f>
        <v/>
      </c>
      <c r="AF96" s="862"/>
      <c r="AG96" s="296" t="str">
        <f t="shared" si="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IF(ISERROR(VLOOKUP(AJ96,【入力用】個人登録!$A$21:$R$50,18,FALSE)),"",VLOOKUP(AJ96,【入力用】個人登録!$A$21:$R$50,18,FALSE)) &amp; IF(ISERROR(VLOOKUP(AJ96,【入力用】個人登録!$A$63:$R$127,18,FALSE)),"",VLOOKUP(AJ96,【入力用】個人登録!$A$63:$R$127,18,FALSE))</f>
        <v/>
      </c>
    </row>
    <row r="97" spans="1:50" ht="27" customHeight="1" thickBot="1">
      <c r="A97" s="116" t="s">
        <v>374</v>
      </c>
      <c r="B97" s="122" t="str">
        <f>IF(ISERROR(VLOOKUP(A97,【入力用】個人登録!$A$21:$R$50,18,FALSE)),"",VLOOKUP(A97,【入力用】個人登録!$A$21:$R$50,18,FALSE)) &amp; IF(ISERROR(VLOOKUP(A97,【入力用】個人登録!$A$59:$R$127,18,FALSE)),"",VLOOKUP(A97,【入力用】個人登録!$A$59:$R$127,18,FALSE))</f>
        <v/>
      </c>
      <c r="C97" s="729" t="str">
        <f>IF(ISERROR(VLOOKUP(A97,【入力用】個人登録!$A$21:$P$50,2,FALSE)),"",VLOOKUP(A97,【入力用】個人登録!$A$21:$P$50,2,FALSE)) &amp; IF(ISERROR(VLOOKUP(A97,【入力用】個人登録!$A$59:$P$127,2,FALSE)),"",VLOOKUP(A97,【入力用】個人登録!$A$59:$P$127,2,FALSE))</f>
        <v/>
      </c>
      <c r="D97" s="730"/>
      <c r="E97" s="775" t="str">
        <f>IF(ISERROR(VLOOKUP(A97,【入力用】個人登録!$A$21:$P$50,5,FALSE)),"",VLOOKUP(A97,【入力用】個人登録!$A$21:$P$50,5,FALSE)) &amp; IF(ISERROR(VLOOKUP(A97,【入力用】個人登録!$A$59:$P$127,5,FALSE)),"",VLOOKUP(A97,【入力用】個人登録!$A$59:$P$127,5,FALSE))</f>
        <v/>
      </c>
      <c r="F97" s="776"/>
      <c r="G97" s="777" t="str">
        <f>TEXT(IF(ISERROR(VLOOKUP(A97,【入力用】個人登録!$A$21:$P$50,12,FALSE)),"",VLOOKUP(A97,【入力用】個人登録!$A$21:$P$50,12,FALSE)) &amp; IF(ISERROR(VLOOKUP(A97,【入力用】個人登録!$A$59:$P$127,12,FALSE)),"",VLOOKUP(A97,【入力用】個人登録!$A$59:$P$127,12,FALSE)),"yyyy/m/d")</f>
        <v/>
      </c>
      <c r="H97" s="777"/>
      <c r="I97" s="778" t="str">
        <f t="shared" si="4"/>
        <v/>
      </c>
      <c r="J97" s="778"/>
      <c r="K97" s="778"/>
      <c r="L97" s="778"/>
      <c r="M97" s="778"/>
      <c r="N97" s="778"/>
      <c r="O97" s="779" t="str">
        <f>IF(ISERROR(VLOOKUP(A97,【入力用】個人登録!$A$21:$Q$50,17,FALSE)),"",VLOOKUP(A97,【入力用】個人登録!$A$21:$Q$50,17,FALSE)) &amp; IF(ISERROR(VLOOKUP(A97,【入力用】個人登録!$A$59:$Q$127,17,FALSE)),"",VLOOKUP(A97,【入力用】個人登録!$A$59:$Q$127,17,FALSE))</f>
        <v/>
      </c>
      <c r="P97" s="780"/>
      <c r="Q97" s="780"/>
      <c r="R97" s="780"/>
      <c r="S97" s="780"/>
      <c r="T97" s="780"/>
      <c r="U97" s="780"/>
      <c r="V97" s="781"/>
      <c r="W97" s="782" t="str">
        <f>IF(ISERROR(VLOOKUP(A97,【入力用】個人登録!$A$21:$P$50,16,FALSE)),"",VLOOKUP(A97,【入力用】個人登録!$A$21:$P$50,16,FALSE)) &amp; IF(ISERROR(VLOOKUP(A97,【入力用】個人登録!$A$59:$P$127,16,FALSE)),"",VLOOKUP(A97,【入力用】個人登録!$A$59:$P$127,16,FALSE))</f>
        <v/>
      </c>
      <c r="X97" s="783"/>
      <c r="Y97" s="783"/>
      <c r="Z97" s="784"/>
      <c r="AA97" s="123" t="str">
        <f>IF(ISERROR(VLOOKUP(AJ97,【入力用】個人登録!$A$21:$P$50,2,FALSE)),"",VLOOKUP(AJ97,【入力用】個人登録!$A$21:$P$50,2,FALSE)) &amp; IF(ISERROR(VLOOKUP(AJ97,【入力用】個人登録!$A$59:$P$127,2,FALSE)),"",VLOOKUP(AJ97,【入力用】個人登録!$A$59:$P$127,2,FALSE))</f>
        <v/>
      </c>
      <c r="AB97" s="775" t="str">
        <f>IF(ISERROR(VLOOKUP(AJ97,【入力用】個人登録!$A$21:$P$50,5,FALSE)),"",VLOOKUP(AJ97,【入力用】個人登録!$A$21:$P$50,5,FALSE)) &amp; IF(ISERROR(VLOOKUP(AJ97,【入力用】個人登録!$A$59:$P$127,5,FALSE)),"",VLOOKUP(AJ97,【入力用】個人登録!$A$59:$P$127,5,FALSE))</f>
        <v/>
      </c>
      <c r="AC97" s="785"/>
      <c r="AD97" s="776"/>
      <c r="AE97" s="858" t="str">
        <f>TEXT(IF(ISERROR(VLOOKUP(AJ97,【入力用】個人登録!$A$21:$P$50,12,FALSE)),"",VLOOKUP(AJ97,【入力用】個人登録!$A$21:$P$50,12,FALSE)) &amp; IF(ISERROR(VLOOKUP(AJ97,【入力用】個人登録!$A$59:$P$127,12,FALSE)),"",VLOOKUP(AJ97,【入力用】個人登録!$A$59:$P$127,12,FALSE)),"yyyy/m/d")</f>
        <v/>
      </c>
      <c r="AF97" s="859"/>
      <c r="AG97" s="297" t="str">
        <f t="shared" si="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IF(ISERROR(VLOOKUP(AJ97,【入力用】個人登録!$A$21:$R$50,18,FALSE)),"",VLOOKUP(AJ97,【入力用】個人登録!$A$21:$R$50,18,FALSE)) &amp; IF(ISERROR(VLOOKUP(AJ97,【入力用】個人登録!$A$63:$R$127,18,FALSE)),"",VLOOKUP(AJ97,【入力用】個人登録!$A$63:$R$127,18,FALSE))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748" t="s">
        <v>52</v>
      </c>
      <c r="E99" s="748"/>
      <c r="F99" s="748"/>
      <c r="G99" s="748"/>
      <c r="H99" s="748"/>
      <c r="I99" s="748"/>
      <c r="J99" s="748"/>
      <c r="K99" s="748"/>
      <c r="L99" s="748"/>
      <c r="M99" s="748"/>
      <c r="N99" s="748"/>
      <c r="O99" s="748"/>
      <c r="P99" s="748"/>
      <c r="Q99" s="748"/>
      <c r="R99" s="748"/>
      <c r="S99" s="748"/>
      <c r="T99" s="748"/>
      <c r="U99" s="748"/>
      <c r="V99" s="748"/>
      <c r="W99" s="748"/>
      <c r="X99" s="748"/>
      <c r="Y99" s="748"/>
      <c r="Z99" s="748"/>
      <c r="AA99" s="748"/>
      <c r="AB99" s="748"/>
      <c r="AC99" s="748"/>
      <c r="AD99" s="748"/>
      <c r="AE99" s="748"/>
      <c r="AF99" s="748"/>
      <c r="AG99" s="748"/>
      <c r="AH99" s="748"/>
      <c r="AI99" s="748"/>
    </row>
    <row r="100" spans="1:50" ht="12.75" customHeight="1">
      <c r="C100" s="2"/>
      <c r="D100" s="748" t="s">
        <v>53</v>
      </c>
      <c r="E100" s="748"/>
      <c r="F100" s="748"/>
      <c r="G100" s="748"/>
      <c r="H100" s="748"/>
      <c r="I100" s="748"/>
      <c r="J100" s="748"/>
      <c r="K100" s="748"/>
      <c r="L100" s="748"/>
      <c r="M100" s="748"/>
      <c r="N100" s="748"/>
      <c r="O100" s="748"/>
      <c r="P100" s="748"/>
      <c r="Q100" s="748"/>
      <c r="R100" s="748"/>
      <c r="S100" s="748"/>
      <c r="T100" s="748"/>
      <c r="U100" s="748"/>
      <c r="V100" s="748"/>
      <c r="W100" s="748"/>
      <c r="X100" s="748"/>
      <c r="Y100" s="748"/>
      <c r="Z100" s="748"/>
      <c r="AA100" s="748"/>
      <c r="AB100" s="748"/>
      <c r="AC100" s="748"/>
      <c r="AD100" s="748"/>
      <c r="AE100" s="748"/>
      <c r="AF100" s="748"/>
      <c r="AG100" s="748"/>
      <c r="AH100" s="748"/>
      <c r="AI100" s="748"/>
    </row>
    <row r="101" spans="1:50" ht="18" customHeight="1" thickBot="1">
      <c r="C101" s="2"/>
      <c r="D101" s="2"/>
      <c r="E101" s="741" t="str">
        <f>E2</f>
        <v>Ａ 表 （日本協会）</v>
      </c>
      <c r="F101" s="738"/>
      <c r="G101" s="738"/>
      <c r="H101" s="3"/>
      <c r="I101" s="3"/>
      <c r="J101" s="3"/>
      <c r="K101" s="3"/>
      <c r="L101" s="749">
        <f>L2</f>
        <v>2026</v>
      </c>
      <c r="M101" s="749"/>
      <c r="N101" s="3" t="s">
        <v>49</v>
      </c>
      <c r="O101" s="3"/>
      <c r="P101" s="3"/>
      <c r="Q101" s="3"/>
      <c r="R101" s="3" t="s">
        <v>50</v>
      </c>
      <c r="S101" s="3"/>
      <c r="T101" s="3"/>
      <c r="U101" s="87" t="s">
        <v>55</v>
      </c>
      <c r="V101" s="773" t="s">
        <v>269</v>
      </c>
      <c r="W101" s="773"/>
      <c r="X101" s="89">
        <f>X2</f>
        <v>0</v>
      </c>
      <c r="Y101" s="89"/>
      <c r="Z101" s="3"/>
      <c r="AA101" s="3"/>
      <c r="AB101" s="3"/>
      <c r="AC101" s="3"/>
      <c r="AD101" s="3"/>
      <c r="AE101" s="3"/>
      <c r="AF101" s="3" t="s">
        <v>51</v>
      </c>
      <c r="AG101" s="2"/>
      <c r="AH101" s="2"/>
      <c r="AI101" s="2"/>
    </row>
    <row r="102" spans="1:50" ht="18.75" customHeight="1">
      <c r="C102" s="91"/>
      <c r="D102" s="92"/>
      <c r="E102" s="92"/>
      <c r="F102" s="93"/>
      <c r="G102" s="94"/>
      <c r="H102" s="853" t="s">
        <v>12</v>
      </c>
      <c r="I102" s="95"/>
      <c r="J102" s="95"/>
      <c r="K102" s="96"/>
      <c r="L102" s="95"/>
      <c r="M102" s="96"/>
      <c r="N102" s="97" t="str">
        <f>IF($N$3="","",$N$3)</f>
        <v>○</v>
      </c>
      <c r="O102" s="97" t="str">
        <f>IF($O$3="","",$O$3)</f>
        <v>○</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37" t="s">
        <v>8</v>
      </c>
      <c r="D103" s="738"/>
      <c r="E103" s="739"/>
      <c r="F103" s="100"/>
      <c r="G103" s="179"/>
      <c r="H103" s="854"/>
      <c r="I103" s="750" t="s">
        <v>13</v>
      </c>
      <c r="J103" s="750" t="s">
        <v>19</v>
      </c>
      <c r="K103" s="750" t="s">
        <v>20</v>
      </c>
      <c r="L103" s="750" t="s">
        <v>21</v>
      </c>
      <c r="M103" s="750" t="s">
        <v>22</v>
      </c>
      <c r="N103" s="750" t="s">
        <v>23</v>
      </c>
      <c r="O103" s="750" t="s">
        <v>24</v>
      </c>
      <c r="P103" s="750" t="s">
        <v>25</v>
      </c>
      <c r="Q103" s="750" t="s">
        <v>26</v>
      </c>
      <c r="R103" s="750" t="s">
        <v>54</v>
      </c>
      <c r="S103" s="750" t="s">
        <v>27</v>
      </c>
      <c r="T103" s="750" t="s">
        <v>28</v>
      </c>
      <c r="U103" s="750" t="s">
        <v>29</v>
      </c>
      <c r="V103" s="750" t="s">
        <v>30</v>
      </c>
      <c r="W103" s="750" t="s">
        <v>31</v>
      </c>
      <c r="X103" s="750" t="s">
        <v>32</v>
      </c>
      <c r="Y103" s="750" t="s">
        <v>33</v>
      </c>
      <c r="Z103" s="750" t="s">
        <v>34</v>
      </c>
      <c r="AA103" s="750" t="s">
        <v>35</v>
      </c>
      <c r="AB103" s="750" t="s">
        <v>36</v>
      </c>
      <c r="AC103" s="850" t="s">
        <v>37</v>
      </c>
      <c r="AD103" s="101">
        <v>1</v>
      </c>
      <c r="AE103" s="856" t="s">
        <v>265</v>
      </c>
      <c r="AF103" s="856"/>
      <c r="AG103" s="856"/>
      <c r="AH103" s="856"/>
      <c r="AI103" s="857"/>
    </row>
    <row r="104" spans="1:50" ht="30" customHeight="1">
      <c r="C104" s="740"/>
      <c r="D104" s="738"/>
      <c r="E104" s="739"/>
      <c r="F104" s="746">
        <f>F71</f>
        <v>0</v>
      </c>
      <c r="G104" s="747"/>
      <c r="H104" s="854"/>
      <c r="I104" s="751"/>
      <c r="J104" s="751"/>
      <c r="K104" s="751"/>
      <c r="L104" s="751"/>
      <c r="M104" s="751"/>
      <c r="N104" s="751"/>
      <c r="O104" s="751"/>
      <c r="P104" s="751"/>
      <c r="Q104" s="751"/>
      <c r="R104" s="751"/>
      <c r="S104" s="751"/>
      <c r="T104" s="751"/>
      <c r="U104" s="751"/>
      <c r="V104" s="751"/>
      <c r="W104" s="751"/>
      <c r="X104" s="751"/>
      <c r="Y104" s="751"/>
      <c r="Z104" s="751"/>
      <c r="AA104" s="751"/>
      <c r="AB104" s="751"/>
      <c r="AC104" s="851"/>
      <c r="AD104" s="102">
        <v>2</v>
      </c>
      <c r="AE104" s="856" t="s">
        <v>46</v>
      </c>
      <c r="AF104" s="856"/>
      <c r="AG104" s="856"/>
      <c r="AH104" s="856"/>
      <c r="AI104" s="857"/>
    </row>
    <row r="105" spans="1:50" ht="9" customHeight="1">
      <c r="C105" s="860" t="s">
        <v>9</v>
      </c>
      <c r="D105" s="738"/>
      <c r="E105" s="739"/>
      <c r="F105" s="100"/>
      <c r="G105" s="103"/>
      <c r="H105" s="854"/>
      <c r="I105" s="751"/>
      <c r="J105" s="751"/>
      <c r="K105" s="751"/>
      <c r="L105" s="751"/>
      <c r="M105" s="751"/>
      <c r="N105" s="751"/>
      <c r="O105" s="751"/>
      <c r="P105" s="751"/>
      <c r="Q105" s="751"/>
      <c r="R105" s="751"/>
      <c r="S105" s="751"/>
      <c r="T105" s="751"/>
      <c r="U105" s="751"/>
      <c r="V105" s="751"/>
      <c r="W105" s="751"/>
      <c r="X105" s="751"/>
      <c r="Y105" s="751"/>
      <c r="Z105" s="751"/>
      <c r="AA105" s="751"/>
      <c r="AB105" s="751"/>
      <c r="AC105" s="851"/>
      <c r="AD105" s="102"/>
      <c r="AE105" s="104"/>
      <c r="AF105" s="104"/>
      <c r="AG105" s="104"/>
      <c r="AH105" s="104"/>
      <c r="AI105" s="127"/>
    </row>
    <row r="106" spans="1:50" ht="27.75" customHeight="1" thickBot="1">
      <c r="C106" s="734"/>
      <c r="D106" s="735"/>
      <c r="E106" s="736"/>
      <c r="F106" s="100"/>
      <c r="G106" s="105" t="str">
        <f>G73</f>
        <v>県</v>
      </c>
      <c r="H106" s="855"/>
      <c r="I106" s="752"/>
      <c r="J106" s="752"/>
      <c r="K106" s="752"/>
      <c r="L106" s="752"/>
      <c r="M106" s="752"/>
      <c r="N106" s="752"/>
      <c r="O106" s="752"/>
      <c r="P106" s="752"/>
      <c r="Q106" s="752"/>
      <c r="R106" s="752"/>
      <c r="S106" s="752"/>
      <c r="T106" s="752"/>
      <c r="U106" s="752"/>
      <c r="V106" s="752"/>
      <c r="W106" s="752"/>
      <c r="X106" s="752"/>
      <c r="Y106" s="752"/>
      <c r="Z106" s="752"/>
      <c r="AA106" s="752"/>
      <c r="AB106" s="752"/>
      <c r="AC106" s="852"/>
      <c r="AD106" s="106">
        <v>3</v>
      </c>
      <c r="AE106" s="107" t="s">
        <v>47</v>
      </c>
      <c r="AF106" s="104"/>
      <c r="AG106" s="104"/>
      <c r="AH106" s="104"/>
      <c r="AI106" s="127"/>
    </row>
    <row r="107" spans="1:50" ht="13.5" customHeight="1">
      <c r="C107" s="731" t="s">
        <v>7</v>
      </c>
      <c r="D107" s="732"/>
      <c r="E107" s="733"/>
      <c r="F107" s="841">
        <f>IF($F$8="","",$F$8)</f>
        <v>0</v>
      </c>
      <c r="G107" s="842"/>
      <c r="H107" s="842"/>
      <c r="I107" s="842"/>
      <c r="J107" s="842"/>
      <c r="K107" s="842"/>
      <c r="L107" s="842"/>
      <c r="M107" s="842"/>
      <c r="N107" s="842"/>
      <c r="O107" s="842"/>
      <c r="P107" s="842"/>
      <c r="Q107" s="842"/>
      <c r="R107" s="842"/>
      <c r="S107" s="842"/>
      <c r="T107" s="845" t="s">
        <v>133</v>
      </c>
      <c r="U107" s="845"/>
      <c r="V107" s="845"/>
      <c r="W107" s="845"/>
      <c r="X107" s="845"/>
      <c r="Y107" s="845"/>
      <c r="Z107" s="846" t="s">
        <v>57</v>
      </c>
      <c r="AA107" s="846">
        <f>$AA$8</f>
        <v>1</v>
      </c>
      <c r="AB107" s="848" t="s">
        <v>58</v>
      </c>
      <c r="AC107" s="848" t="s">
        <v>59</v>
      </c>
      <c r="AD107" s="824">
        <v>4</v>
      </c>
      <c r="AE107" s="826" t="s">
        <v>48</v>
      </c>
      <c r="AF107" s="826"/>
      <c r="AG107" s="826"/>
      <c r="AH107" s="826"/>
      <c r="AI107" s="827"/>
    </row>
    <row r="108" spans="1:50" ht="13.5" customHeight="1" thickBot="1">
      <c r="C108" s="734"/>
      <c r="D108" s="735"/>
      <c r="E108" s="736"/>
      <c r="F108" s="843"/>
      <c r="G108" s="844"/>
      <c r="H108" s="844"/>
      <c r="I108" s="844"/>
      <c r="J108" s="844"/>
      <c r="K108" s="844"/>
      <c r="L108" s="844"/>
      <c r="M108" s="844"/>
      <c r="N108" s="844"/>
      <c r="O108" s="844"/>
      <c r="P108" s="844"/>
      <c r="Q108" s="844"/>
      <c r="R108" s="844"/>
      <c r="S108" s="844"/>
      <c r="T108" s="830" t="s">
        <v>134</v>
      </c>
      <c r="U108" s="830"/>
      <c r="V108" s="830"/>
      <c r="W108" s="830"/>
      <c r="X108" s="830"/>
      <c r="Y108" s="830"/>
      <c r="Z108" s="847"/>
      <c r="AA108" s="847"/>
      <c r="AB108" s="849"/>
      <c r="AC108" s="849"/>
      <c r="AD108" s="825"/>
      <c r="AE108" s="828"/>
      <c r="AF108" s="828"/>
      <c r="AG108" s="828"/>
      <c r="AH108" s="828"/>
      <c r="AI108" s="829"/>
    </row>
    <row r="109" spans="1:50" ht="13.5" customHeight="1">
      <c r="C109" s="731" t="s">
        <v>14</v>
      </c>
      <c r="D109" s="732"/>
      <c r="E109" s="733"/>
      <c r="F109" s="108" t="s">
        <v>15</v>
      </c>
      <c r="G109" s="814">
        <f>IF($G$10="","",$G$10)</f>
        <v>0</v>
      </c>
      <c r="H109" s="815"/>
      <c r="I109" s="815"/>
      <c r="J109" s="815"/>
      <c r="K109" s="815"/>
      <c r="L109" s="815"/>
      <c r="M109" s="815"/>
      <c r="N109" s="815"/>
      <c r="O109" s="815"/>
      <c r="P109" s="815"/>
      <c r="Q109" s="815"/>
      <c r="R109" s="815"/>
      <c r="S109" s="815"/>
      <c r="T109" s="815"/>
      <c r="U109" s="815"/>
      <c r="V109" s="815"/>
      <c r="W109" s="815"/>
      <c r="X109" s="815"/>
      <c r="Y109" s="815"/>
      <c r="Z109" s="831"/>
      <c r="AA109" s="835" t="s">
        <v>17</v>
      </c>
      <c r="AB109" s="837" t="s">
        <v>10</v>
      </c>
      <c r="AC109" s="837"/>
      <c r="AD109" s="838"/>
      <c r="AE109" s="838" t="s">
        <v>11</v>
      </c>
      <c r="AF109" s="838"/>
      <c r="AG109" s="109" t="s">
        <v>38</v>
      </c>
      <c r="AH109" s="838" t="s">
        <v>40</v>
      </c>
      <c r="AI109" s="839" t="s">
        <v>41</v>
      </c>
      <c r="AJ109" s="759"/>
      <c r="AU109" s="811"/>
      <c r="AV109" s="811"/>
      <c r="AW109" s="811"/>
      <c r="AX109" s="812"/>
    </row>
    <row r="110" spans="1:50" ht="13.5" customHeight="1" thickBot="1">
      <c r="C110" s="813" t="s">
        <v>6</v>
      </c>
      <c r="D110" s="735"/>
      <c r="E110" s="736"/>
      <c r="F110" s="110">
        <f>IF($F$11="","",$F$11)</f>
        <v>0</v>
      </c>
      <c r="G110" s="832"/>
      <c r="H110" s="833"/>
      <c r="I110" s="833"/>
      <c r="J110" s="833"/>
      <c r="K110" s="833"/>
      <c r="L110" s="833"/>
      <c r="M110" s="833"/>
      <c r="N110" s="833"/>
      <c r="O110" s="833"/>
      <c r="P110" s="833"/>
      <c r="Q110" s="833"/>
      <c r="R110" s="833"/>
      <c r="S110" s="833"/>
      <c r="T110" s="833"/>
      <c r="U110" s="833"/>
      <c r="V110" s="833"/>
      <c r="W110" s="833"/>
      <c r="X110" s="833"/>
      <c r="Y110" s="833"/>
      <c r="Z110" s="834"/>
      <c r="AA110" s="836"/>
      <c r="AB110" s="742"/>
      <c r="AC110" s="742"/>
      <c r="AD110" s="742"/>
      <c r="AE110" s="742"/>
      <c r="AF110" s="742"/>
      <c r="AG110" s="180" t="s">
        <v>39</v>
      </c>
      <c r="AH110" s="742"/>
      <c r="AI110" s="840"/>
      <c r="AJ110" s="759"/>
      <c r="AU110" s="811"/>
      <c r="AV110" s="811"/>
      <c r="AW110" s="811"/>
      <c r="AX110" s="812"/>
    </row>
    <row r="111" spans="1:50" ht="13.5" customHeight="1">
      <c r="C111" s="731" t="s">
        <v>14</v>
      </c>
      <c r="D111" s="732"/>
      <c r="E111" s="733"/>
      <c r="F111" s="112" t="s">
        <v>15</v>
      </c>
      <c r="G111" s="814">
        <f>IF($G$12="","",$G$12)</f>
        <v>0</v>
      </c>
      <c r="H111" s="815"/>
      <c r="I111" s="815"/>
      <c r="J111" s="815"/>
      <c r="K111" s="815"/>
      <c r="L111" s="815"/>
      <c r="M111" s="815"/>
      <c r="N111" s="815"/>
      <c r="O111" s="815"/>
      <c r="P111" s="815"/>
      <c r="Q111" s="815"/>
      <c r="R111" s="815"/>
      <c r="S111" s="815"/>
      <c r="T111" s="815"/>
      <c r="U111" s="815"/>
      <c r="V111" s="815"/>
      <c r="W111" s="815"/>
      <c r="X111" s="815"/>
      <c r="Y111" s="815"/>
      <c r="Z111" s="815"/>
      <c r="AA111" s="805" t="str">
        <f>IF(ISERROR(VLOOKUP(AJ111,【入力用】個人登録!$A$21:$P$50,2,FALSE)),"",VLOOKUP(AJ111,【入力用】個人登録!$A$21:$P$50,2,FALSE)) &amp; IF(ISERROR(VLOOKUP(AJ111,【入力用】個人登録!$A$59:$P$127,2,FALSE)),"",VLOOKUP(AJ111,【入力用】個人登録!$A$59:$P$127,2,FALSE))</f>
        <v/>
      </c>
      <c r="AB111" s="807" t="str">
        <f>IF(ISERROR(VLOOKUP(AJ111,【入力用】個人登録!$A$21:$P$50,5,FALSE)),"",VLOOKUP(AJ111,【入力用】個人登録!$A$21:$P$50,5,FALSE)) &amp; IF(ISERROR(VLOOKUP(AJ111,【入力用】個人登録!$A$59:$P$127,5,FALSE)),"",VLOOKUP(AJ111,【入力用】個人登録!$A$59:$P$127,5,FALSE))</f>
        <v/>
      </c>
      <c r="AC111" s="742"/>
      <c r="AD111" s="742"/>
      <c r="AE111" s="760" t="str">
        <f>TEXT(IF(ISERROR(VLOOKUP(AJ111,【入力用】個人登録!$A$21:$P$50,12,FALSE)),"",VLOOKUP(AJ111,【入力用】個人登録!$A$21:$P$50,12,FALSE)) &amp; IF(ISERROR(VLOOKUP(AJ111,【入力用】個人登録!$A$59:$P$127,12,FALSE)),"",VLOOKUP(AJ111,【入力用】個人登録!$A$59:$P$127,12,FALSE)),"yyyy/m/d")</f>
        <v/>
      </c>
      <c r="AF111" s="761"/>
      <c r="AG111" s="764" t="str">
        <f>IF(AA111="","",$F$8)</f>
        <v/>
      </c>
      <c r="AH111" s="765" t="str">
        <f>IF(ISERROR(VLOOKUP(AJ111,【入力用】個人登録!$A$21:$Q$50,17,FALSE)),"",VLOOKUP(AJ111,【入力用】個人登録!$A$21:$Q$50,17,FALSE)) &amp; IF(ISERROR(VLOOKUP(AJ111,【入力用】個人登録!$A$59:$Q$127,17,FALSE)),"",VLOOKUP(AJ111,【入力用】個人登録!$A$59:$Q$127,17,FALSE))</f>
        <v/>
      </c>
      <c r="AI111" s="767" t="str">
        <f>IF(ISERROR(VLOOKUP(AJ111,【入力用】個人登録!$A$21:$P$50,16,FALSE)),"",VLOOKUP(AJ111,【入力用】個人登録!$A$21:$P$50,16,FALSE)) &amp; IF(ISERROR(VLOOKUP(AJ111,【入力用】個人登録!$A$59:$P$127,16,FALSE)),"",VLOOKUP(AJ111,【入力用】個人登録!$A$59:$P$127,16,FALSE))</f>
        <v/>
      </c>
      <c r="AJ111" s="758" t="s">
        <v>377</v>
      </c>
      <c r="AK111" s="721" t="str">
        <f>IF(ISERROR(VLOOKUP(AJ111,【入力用】個人登録!$A$21:$R$50,18,FALSE)),"",VLOOKUP(AJ111,【入力用】個人登録!$A$21:$R$50,18,FALSE)) &amp; IF(ISERROR(VLOOKUP(AJ111,【入力用】個人登録!$A$63:$R$127,18,FALSE)),"",VLOOKUP(AJ111,【入力用】個人登録!$A$63:$R$127,18,FALSE))</f>
        <v/>
      </c>
    </row>
    <row r="112" spans="1:50" ht="13.5" customHeight="1">
      <c r="C112" s="743" t="s">
        <v>5</v>
      </c>
      <c r="D112" s="744"/>
      <c r="E112" s="745"/>
      <c r="F112" s="113">
        <f>IF($F$13="","",$F$13)</f>
        <v>0</v>
      </c>
      <c r="G112" s="816"/>
      <c r="H112" s="817"/>
      <c r="I112" s="817"/>
      <c r="J112" s="817"/>
      <c r="K112" s="817"/>
      <c r="L112" s="817"/>
      <c r="M112" s="817"/>
      <c r="N112" s="817"/>
      <c r="O112" s="817"/>
      <c r="P112" s="817"/>
      <c r="Q112" s="817"/>
      <c r="R112" s="817"/>
      <c r="S112" s="817"/>
      <c r="T112" s="817"/>
      <c r="U112" s="817"/>
      <c r="V112" s="817"/>
      <c r="W112" s="817"/>
      <c r="X112" s="817"/>
      <c r="Y112" s="817"/>
      <c r="Z112" s="817"/>
      <c r="AA112" s="806"/>
      <c r="AB112" s="742"/>
      <c r="AC112" s="742"/>
      <c r="AD112" s="742"/>
      <c r="AE112" s="762"/>
      <c r="AF112" s="763"/>
      <c r="AG112" s="764"/>
      <c r="AH112" s="766"/>
      <c r="AI112" s="768"/>
      <c r="AJ112" s="758"/>
      <c r="AK112" s="722"/>
    </row>
    <row r="113" spans="1:37" ht="13.5" customHeight="1">
      <c r="C113" s="821" t="s">
        <v>4</v>
      </c>
      <c r="D113" s="822"/>
      <c r="E113" s="823"/>
      <c r="F113" s="796">
        <f>IF($F$14="","",$F$14)</f>
        <v>0</v>
      </c>
      <c r="G113" s="796"/>
      <c r="H113" s="796"/>
      <c r="I113" s="796"/>
      <c r="J113" s="796"/>
      <c r="K113" s="796"/>
      <c r="L113" s="796"/>
      <c r="M113" s="796"/>
      <c r="N113" s="810" t="s">
        <v>135</v>
      </c>
      <c r="O113" s="810"/>
      <c r="P113" s="810"/>
      <c r="Q113" s="796">
        <f>IF($Q$14="","",$Q$14)</f>
        <v>0</v>
      </c>
      <c r="R113" s="796"/>
      <c r="S113" s="796"/>
      <c r="T113" s="796"/>
      <c r="U113" s="796"/>
      <c r="V113" s="796"/>
      <c r="W113" s="796"/>
      <c r="X113" s="796"/>
      <c r="Y113" s="796"/>
      <c r="Z113" s="804"/>
      <c r="AA113" s="805" t="str">
        <f>IF(ISERROR(VLOOKUP(AJ113,【入力用】個人登録!$A$21:$P$50,2,FALSE)),"",VLOOKUP(AJ113,【入力用】個人登録!$A$21:$P$50,2,FALSE)) &amp; IF(ISERROR(VLOOKUP(AJ113,【入力用】個人登録!$A$59:$P$127,2,FALSE)),"",VLOOKUP(AJ113,【入力用】個人登録!$A$59:$P$127,2,FALSE))</f>
        <v/>
      </c>
      <c r="AB113" s="807" t="str">
        <f>IF(ISERROR(VLOOKUP(AJ113,【入力用】個人登録!$A$21:$P$50,5,FALSE)),"",VLOOKUP(AJ113,【入力用】個人登録!$A$21:$P$50,5,FALSE)) &amp; IF(ISERROR(VLOOKUP(AJ113,【入力用】個人登録!$A$59:$P$127,5,FALSE)),"",VLOOKUP(AJ113,【入力用】個人登録!$A$59:$P$127,5,FALSE))</f>
        <v/>
      </c>
      <c r="AC113" s="742"/>
      <c r="AD113" s="742"/>
      <c r="AE113" s="760" t="str">
        <f>TEXT(IF(ISERROR(VLOOKUP(AJ113,【入力用】個人登録!$A$21:$P$50,12,FALSE)),"",VLOOKUP(AJ113,【入力用】個人登録!$A$21:$P$50,12,FALSE)) &amp; IF(ISERROR(VLOOKUP(AJ113,【入力用】個人登録!$A$59:$P$127,12,FALSE)),"",VLOOKUP(AJ113,【入力用】個人登録!$A$59:$P$127,12,FALSE)),"yyyy/m/d")</f>
        <v/>
      </c>
      <c r="AF113" s="761"/>
      <c r="AG113" s="764" t="str">
        <f>IF(AA113="","",$F$8)</f>
        <v/>
      </c>
      <c r="AH113" s="765" t="str">
        <f>IF(ISERROR(VLOOKUP(AJ113,【入力用】個人登録!$A$21:$Q$50,17,FALSE)),"",VLOOKUP(AJ113,【入力用】個人登録!$A$21:$Q$50,17,FALSE)) &amp; IF(ISERROR(VLOOKUP(AJ113,【入力用】個人登録!$A$59:$Q$127,17,FALSE)),"",VLOOKUP(AJ113,【入力用】個人登録!$A$59:$Q$127,17,FALSE))</f>
        <v/>
      </c>
      <c r="AI113" s="767" t="str">
        <f>IF(ISERROR(VLOOKUP(AJ113,【入力用】個人登録!$A$21:$P$50,16,FALSE)),"",VLOOKUP(AJ113,【入力用】個人登録!$A$21:$P$50,16,FALSE)) &amp; IF(ISERROR(VLOOKUP(AJ113,【入力用】個人登録!$A$63:$P$127,16,FALSE)),"",VLOOKUP(AJ113,【入力用】個人登録!$A$63:$P$127,16,FALSE))</f>
        <v/>
      </c>
      <c r="AJ113" s="758" t="s">
        <v>378</v>
      </c>
      <c r="AK113" s="721" t="str">
        <f>IF(ISERROR(VLOOKUP(AJ113,【入力用】個人登録!$A$21:$R$50,18,FALSE)),"",VLOOKUP(AJ113,【入力用】個人登録!$A$21:$R$50,18,FALSE)) &amp; IF(ISERROR(VLOOKUP(AJ113,【入力用】個人登録!$A$63:$R$127,18,FALSE)),"",VLOOKUP(AJ113,【入力用】個人登録!$A$63:$R$127,18,FALSE))</f>
        <v/>
      </c>
    </row>
    <row r="114" spans="1:37" ht="13.5" customHeight="1" thickBot="1">
      <c r="C114" s="813" t="s">
        <v>3</v>
      </c>
      <c r="D114" s="735"/>
      <c r="E114" s="736"/>
      <c r="F114" s="819"/>
      <c r="G114" s="819"/>
      <c r="H114" s="819"/>
      <c r="I114" s="819"/>
      <c r="J114" s="819"/>
      <c r="K114" s="819"/>
      <c r="L114" s="819"/>
      <c r="M114" s="819"/>
      <c r="N114" s="818" t="s">
        <v>136</v>
      </c>
      <c r="O114" s="818"/>
      <c r="P114" s="818"/>
      <c r="Q114" s="819">
        <f>IF($Q$15="","",$Q$15)</f>
        <v>0</v>
      </c>
      <c r="R114" s="819"/>
      <c r="S114" s="819"/>
      <c r="T114" s="819"/>
      <c r="U114" s="819"/>
      <c r="V114" s="819"/>
      <c r="W114" s="819"/>
      <c r="X114" s="819"/>
      <c r="Y114" s="819"/>
      <c r="Z114" s="820"/>
      <c r="AA114" s="806"/>
      <c r="AB114" s="742"/>
      <c r="AC114" s="742"/>
      <c r="AD114" s="742"/>
      <c r="AE114" s="762"/>
      <c r="AF114" s="763"/>
      <c r="AG114" s="764"/>
      <c r="AH114" s="766"/>
      <c r="AI114" s="768"/>
      <c r="AJ114" s="758"/>
      <c r="AK114" s="722"/>
    </row>
    <row r="115" spans="1:37" ht="13.5" customHeight="1">
      <c r="C115" s="731" t="s">
        <v>14</v>
      </c>
      <c r="D115" s="732"/>
      <c r="E115" s="733"/>
      <c r="F115" s="795">
        <f>IF($F$16="","",$F$16)</f>
        <v>0</v>
      </c>
      <c r="G115" s="795"/>
      <c r="H115" s="795"/>
      <c r="I115" s="795"/>
      <c r="J115" s="795"/>
      <c r="K115" s="795"/>
      <c r="L115" s="795"/>
      <c r="M115" s="795"/>
      <c r="N115" s="797" t="s">
        <v>64</v>
      </c>
      <c r="O115" s="798"/>
      <c r="P115" s="799"/>
      <c r="Q115" s="795">
        <f>IF($Q$16="","",$Q$16)</f>
        <v>0</v>
      </c>
      <c r="R115" s="795"/>
      <c r="S115" s="795"/>
      <c r="T115" s="795"/>
      <c r="U115" s="795"/>
      <c r="V115" s="795"/>
      <c r="W115" s="795"/>
      <c r="X115" s="795"/>
      <c r="Y115" s="795"/>
      <c r="Z115" s="803"/>
      <c r="AA115" s="805" t="str">
        <f>IF(ISERROR(VLOOKUP(AJ115,【入力用】個人登録!$A$21:$P$50,2,FALSE)),"",VLOOKUP(AJ115,【入力用】個人登録!$A$21:$P$50,2,FALSE)) &amp; IF(ISERROR(VLOOKUP(AJ115,【入力用】個人登録!$A$59:$P$127,2,FALSE)),"",VLOOKUP(AJ115,【入力用】個人登録!$A$59:$P$127,2,FALSE))</f>
        <v/>
      </c>
      <c r="AB115" s="807" t="str">
        <f>IF(ISERROR(VLOOKUP(AJ115,【入力用】個人登録!$A$21:$P$50,5,FALSE)),"",VLOOKUP(AJ115,【入力用】個人登録!$A$21:$P$50,5,FALSE)) &amp; IF(ISERROR(VLOOKUP(AJ115,【入力用】個人登録!$A$59:$P$127,5,FALSE)),"",VLOOKUP(AJ115,【入力用】個人登録!$A$59:$P$127,5,FALSE))</f>
        <v/>
      </c>
      <c r="AC115" s="742"/>
      <c r="AD115" s="742"/>
      <c r="AE115" s="760" t="str">
        <f>TEXT(IF(ISERROR(VLOOKUP(AJ115,【入力用】個人登録!$A$21:$P$50,12,FALSE)),"",VLOOKUP(AJ115,【入力用】個人登録!$A$21:$P$50,12,FALSE)) &amp; IF(ISERROR(VLOOKUP(AJ115,【入力用】個人登録!$A$59:$P$127,12,FALSE)),"",VLOOKUP(AJ115,【入力用】個人登録!$A$59:$P$127,12,FALSE)),"yyyy/m/d")</f>
        <v/>
      </c>
      <c r="AF115" s="761"/>
      <c r="AG115" s="764" t="str">
        <f>IF(AA115="","",$F$8)</f>
        <v/>
      </c>
      <c r="AH115" s="765" t="str">
        <f>IF(ISERROR(VLOOKUP(AJ115,【入力用】個人登録!$A$21:$Q$50,17,FALSE)),"",VLOOKUP(AJ115,【入力用】個人登録!$A$21:$Q$50,17,FALSE)) &amp; IF(ISERROR(VLOOKUP(AJ115,【入力用】個人登録!$A$59:$Q$127,17,FALSE)),"",VLOOKUP(AJ115,【入力用】個人登録!$A$59:$Q$127,17,FALSE))</f>
        <v/>
      </c>
      <c r="AI115" s="767" t="str">
        <f>IF(ISERROR(VLOOKUP(AJ115,【入力用】個人登録!$A$21:$P$50,16,FALSE)),"",VLOOKUP(AJ115,【入力用】個人登録!$A$21:$P$50,16,FALSE)) &amp; IF(ISERROR(VLOOKUP(AJ115,【入力用】個人登録!$A$63:$P$127,16,FALSE)),"",VLOOKUP(AJ115,【入力用】個人登録!$A$63:$P$127,16,FALSE))</f>
        <v/>
      </c>
      <c r="AJ115" s="758" t="s">
        <v>379</v>
      </c>
      <c r="AK115" s="721" t="str">
        <f>IF(ISERROR(VLOOKUP(AJ115,【入力用】個人登録!$A$21:$R$50,18,FALSE)),"",VLOOKUP(AJ115,【入力用】個人登録!$A$21:$R$50,18,FALSE)) &amp; IF(ISERROR(VLOOKUP(AJ115,【入力用】個人登録!$A$63:$R$127,18,FALSE)),"",VLOOKUP(AJ115,【入力用】個人登録!$A$63:$R$127,18,FALSE))</f>
        <v/>
      </c>
    </row>
    <row r="116" spans="1:37" ht="13.5" customHeight="1">
      <c r="C116" s="743" t="s">
        <v>2</v>
      </c>
      <c r="D116" s="744"/>
      <c r="E116" s="745"/>
      <c r="F116" s="796"/>
      <c r="G116" s="796"/>
      <c r="H116" s="796"/>
      <c r="I116" s="796"/>
      <c r="J116" s="796"/>
      <c r="K116" s="796"/>
      <c r="L116" s="796"/>
      <c r="M116" s="796"/>
      <c r="N116" s="800"/>
      <c r="O116" s="801"/>
      <c r="P116" s="802"/>
      <c r="Q116" s="796" t="str">
        <f>IF(【入力用】日本協会登録用紙!Q83="","",【入力用】日本協会登録用紙!Q83)</f>
        <v/>
      </c>
      <c r="R116" s="796"/>
      <c r="S116" s="796"/>
      <c r="T116" s="796"/>
      <c r="U116" s="796"/>
      <c r="V116" s="796"/>
      <c r="W116" s="796"/>
      <c r="X116" s="796"/>
      <c r="Y116" s="796"/>
      <c r="Z116" s="804"/>
      <c r="AA116" s="806"/>
      <c r="AB116" s="742"/>
      <c r="AC116" s="742"/>
      <c r="AD116" s="742"/>
      <c r="AE116" s="762"/>
      <c r="AF116" s="763"/>
      <c r="AG116" s="764"/>
      <c r="AH116" s="766"/>
      <c r="AI116" s="768"/>
      <c r="AJ116" s="758"/>
      <c r="AK116" s="722"/>
    </row>
    <row r="117" spans="1:37" ht="13.5" customHeight="1">
      <c r="C117" s="723" t="s">
        <v>17</v>
      </c>
      <c r="D117" s="724"/>
      <c r="E117" s="742" t="s">
        <v>10</v>
      </c>
      <c r="F117" s="742"/>
      <c r="G117" s="742" t="s">
        <v>11</v>
      </c>
      <c r="H117" s="742"/>
      <c r="I117" s="808" t="s">
        <v>38</v>
      </c>
      <c r="J117" s="808"/>
      <c r="K117" s="808"/>
      <c r="L117" s="808"/>
      <c r="M117" s="808"/>
      <c r="N117" s="808"/>
      <c r="O117" s="742" t="s">
        <v>40</v>
      </c>
      <c r="P117" s="742"/>
      <c r="Q117" s="742"/>
      <c r="R117" s="742"/>
      <c r="S117" s="742"/>
      <c r="T117" s="742"/>
      <c r="U117" s="742"/>
      <c r="V117" s="742"/>
      <c r="W117" s="742" t="s">
        <v>41</v>
      </c>
      <c r="X117" s="742"/>
      <c r="Y117" s="742"/>
      <c r="Z117" s="774"/>
      <c r="AA117" s="805" t="str">
        <f>IF(ISERROR(VLOOKUP(AJ117,【入力用】個人登録!$A$21:$P$50,2,FALSE)),"",VLOOKUP(AJ117,【入力用】個人登録!$A$21:$P$50,2,FALSE)) &amp; IF(ISERROR(VLOOKUP(AJ117,【入力用】個人登録!$A$59:$P$127,2,FALSE)),"",VLOOKUP(AJ117,【入力用】個人登録!$A$59:$P$127,2,FALSE))</f>
        <v/>
      </c>
      <c r="AB117" s="807" t="str">
        <f>IF(ISERROR(VLOOKUP(AJ117,【入力用】個人登録!$A$21:$P$50,5,FALSE)),"",VLOOKUP(AJ117,【入力用】個人登録!$A$21:$P$50,5,FALSE)) &amp; IF(ISERROR(VLOOKUP(AJ117,【入力用】個人登録!$A$59:$P$127,5,FALSE)),"",VLOOKUP(AJ117,【入力用】個人登録!$A$59:$P$127,5,FALSE))</f>
        <v/>
      </c>
      <c r="AC117" s="742"/>
      <c r="AD117" s="742"/>
      <c r="AE117" s="760" t="str">
        <f>TEXT(IF(ISERROR(VLOOKUP(AJ117,【入力用】個人登録!$A$21:$P$50,12,FALSE)),"",VLOOKUP(AJ117,【入力用】個人登録!$A$21:$P$50,12,FALSE)) &amp; IF(ISERROR(VLOOKUP(AJ117,【入力用】個人登録!$A$59:$P$127,12,FALSE)),"",VLOOKUP(AJ117,【入力用】個人登録!$A$59:$P$127,12,FALSE)),"yyyy/m/d")</f>
        <v/>
      </c>
      <c r="AF117" s="761"/>
      <c r="AG117" s="764" t="str">
        <f>IF(AA117="","",$F$8)</f>
        <v/>
      </c>
      <c r="AH117" s="765" t="str">
        <f>IF(ISERROR(VLOOKUP(AJ117,【入力用】個人登録!$A$21:$Q$50,17,FALSE)),"",VLOOKUP(AJ117,【入力用】個人登録!$A$21:$Q$50,17,FALSE)) &amp; IF(ISERROR(VLOOKUP(AJ117,【入力用】個人登録!$A$59:$Q$127,17,FALSE)),"",VLOOKUP(AJ117,【入力用】個人登録!$A$59:$Q$127,17,FALSE))</f>
        <v/>
      </c>
      <c r="AI117" s="767" t="str">
        <f>IF(ISERROR(VLOOKUP(AJ117,【入力用】個人登録!$A$21:$P$50,16,FALSE)),"",VLOOKUP(AJ117,【入力用】個人登録!$A$21:$P$50,16,FALSE)) &amp; IF(ISERROR(VLOOKUP(AJ117,【入力用】個人登録!$A$63:$P$127,16,FALSE)),"",VLOOKUP(AJ117,【入力用】個人登録!$A$63:$P$127,16,FALSE))</f>
        <v/>
      </c>
      <c r="AJ117" s="758"/>
      <c r="AK117" s="721" t="str">
        <f>IF(ISERROR(VLOOKUP(AJ117,【入力用】個人登録!$A$21:$R$50,18,FALSE)),"",VLOOKUP(AJ117,【入力用】個人登録!$A$21:$R$50,18,FALSE)) &amp; IF(ISERROR(VLOOKUP(AJ117,【入力用】個人登録!$A$63:$R$127,18,FALSE)),"",VLOOKUP(AJ117,【入力用】個人登録!$A$63:$R$127,18,FALSE))</f>
        <v/>
      </c>
    </row>
    <row r="118" spans="1:37" ht="13.5" customHeight="1">
      <c r="C118" s="725"/>
      <c r="D118" s="726"/>
      <c r="E118" s="742"/>
      <c r="F118" s="742"/>
      <c r="G118" s="742"/>
      <c r="H118" s="742"/>
      <c r="I118" s="809" t="s">
        <v>39</v>
      </c>
      <c r="J118" s="809"/>
      <c r="K118" s="809"/>
      <c r="L118" s="809"/>
      <c r="M118" s="809"/>
      <c r="N118" s="809"/>
      <c r="O118" s="742"/>
      <c r="P118" s="742"/>
      <c r="Q118" s="742"/>
      <c r="R118" s="742"/>
      <c r="S118" s="742"/>
      <c r="T118" s="742"/>
      <c r="U118" s="742"/>
      <c r="V118" s="742"/>
      <c r="W118" s="742"/>
      <c r="X118" s="742"/>
      <c r="Y118" s="742"/>
      <c r="Z118" s="774"/>
      <c r="AA118" s="806"/>
      <c r="AB118" s="742"/>
      <c r="AC118" s="742"/>
      <c r="AD118" s="742"/>
      <c r="AE118" s="762"/>
      <c r="AF118" s="763"/>
      <c r="AG118" s="764"/>
      <c r="AH118" s="766"/>
      <c r="AI118" s="768"/>
      <c r="AJ118" s="758"/>
      <c r="AK118" s="722"/>
    </row>
    <row r="119" spans="1:37" ht="27" customHeight="1">
      <c r="A119" s="116" t="s">
        <v>457</v>
      </c>
      <c r="B119" s="122" t="str">
        <f>IF(ISERROR(VLOOKUP(A119,【入力用】個人登録!$A$21:$R$50,18,FALSE)),"",VLOOKUP(A119,【入力用】個人登録!$A$21:$R$50,18,FALSE)) &amp; IF(ISERROR(VLOOKUP(A119,【入力用】個人登録!$A$59:$R$127,18,FALSE)),"",VLOOKUP(A119,【入力用】個人登録!$A$59:$R$127,18,FALSE))</f>
        <v/>
      </c>
      <c r="C119" s="727" t="str">
        <f>IF(ISERROR(VLOOKUP(A119,【入力用】個人登録!$A$21:$P$50,2,FALSE)),"",VLOOKUP(A119,【入力用】個人登録!$A$21:$P$50,2,FALSE)) &amp; IF(ISERROR(VLOOKUP(A119,【入力用】個人登録!$A$59:$P$127,2,FALSE)),"",VLOOKUP(A119,【入力用】個人登録!$A$59:$P$127,2,FALSE))</f>
        <v/>
      </c>
      <c r="D119" s="728"/>
      <c r="E119" s="753" t="str">
        <f>IF(ISERROR(VLOOKUP(A119,【入力用】個人登録!$A$21:$P$50,5,FALSE)),"",VLOOKUP(A119,【入力用】個人登録!$A$21:$P$50,5,FALSE)) &amp; IF(ISERROR(VLOOKUP(A119,【入力用】個人登録!$A$59:$P$127,5,FALSE)),"",VLOOKUP(A119,【入力用】個人登録!$A$59:$P$127,5,FALSE))</f>
        <v/>
      </c>
      <c r="F119" s="755"/>
      <c r="G119" s="788" t="str">
        <f>TEXT(IF(ISERROR(VLOOKUP(A119,【入力用】個人登録!$A$21:$P$50,12,FALSE)),"",VLOOKUP(A119,【入力用】個人登録!$A$21:$P$50,12,FALSE)) &amp; IF(ISERROR(VLOOKUP(A119,【入力用】個人登録!$A$59:$P$127,12,FALSE)),"",VLOOKUP(A119,【入力用】個人登録!$A$59:$P$127,12,FALSE)),"yyyy/m/d")</f>
        <v/>
      </c>
      <c r="H119" s="788"/>
      <c r="I119" s="764" t="str">
        <f t="shared" ref="I119:I130" si="6">IF(C119="","",$F$8)</f>
        <v/>
      </c>
      <c r="J119" s="764"/>
      <c r="K119" s="764"/>
      <c r="L119" s="764"/>
      <c r="M119" s="764"/>
      <c r="N119" s="764"/>
      <c r="O119" s="789" t="str">
        <f>IF(ISERROR(VLOOKUP(A119,【入力用】個人登録!$A$21:$Q$50,17,FALSE)),"",VLOOKUP(A119,【入力用】個人登録!$A$21:$Q$50,17,FALSE)) &amp; IF(ISERROR(VLOOKUP(A119,【入力用】個人登録!$A$59:$Q$127,17,FALSE)),"",VLOOKUP(A119,【入力用】個人登録!$A$59:$Q$127,17,FALSE))</f>
        <v/>
      </c>
      <c r="P119" s="790"/>
      <c r="Q119" s="790"/>
      <c r="R119" s="790"/>
      <c r="S119" s="790"/>
      <c r="T119" s="790"/>
      <c r="U119" s="790"/>
      <c r="V119" s="791"/>
      <c r="W119" s="792" t="str">
        <f>IF(ISERROR(VLOOKUP(A119,【入力用】個人登録!$A$21:$P$50,16,FALSE)),"",VLOOKUP(A119,【入力用】個人登録!$A$21:$P$50,16,FALSE)) &amp; IF(ISERROR(VLOOKUP(A119,【入力用】個人登録!$A$59:$P$127,16,FALSE)),"",VLOOKUP(A119,【入力用】個人登録!$A$59:$P$127,16,FALSE))</f>
        <v/>
      </c>
      <c r="X119" s="793"/>
      <c r="Y119" s="793"/>
      <c r="Z119" s="794"/>
      <c r="AA119" s="120" t="str">
        <f>IF(ISERROR(VLOOKUP(AJ119,【入力用】個人登録!$A$21:$P$50,2,FALSE)),"",VLOOKUP(AJ119,【入力用】個人登録!$A$21:$P$50,2,FALSE)) &amp; IF(ISERROR(VLOOKUP(AJ119,【入力用】個人登録!$A$59:$P$127,2,FALSE)),"",VLOOKUP(AJ119,【入力用】個人登録!$A$59:$P$127,2,FALSE))</f>
        <v/>
      </c>
      <c r="AB119" s="753" t="str">
        <f>IF(ISERROR(VLOOKUP(AJ119,【入力用】個人登録!$A$21:$P$50,5,FALSE)),"",VLOOKUP(AJ119,【入力用】個人登録!$A$21:$P$50,5,FALSE)) &amp; IF(ISERROR(VLOOKUP(AJ119,【入力用】個人登録!$A$59:$P$127,5,FALSE)),"",VLOOKUP(AJ119,【入力用】個人登録!$A$59:$P$127,5,FALSE))</f>
        <v/>
      </c>
      <c r="AC119" s="754"/>
      <c r="AD119" s="755"/>
      <c r="AE119" s="756" t="str">
        <f>TEXT(IF(ISERROR(VLOOKUP(AJ119,【入力用】個人登録!$A$21:$P$50,12,FALSE)),"",VLOOKUP(AJ119,【入力用】個人登録!$A$21:$P$50,12,FALSE)) &amp; IF(ISERROR(VLOOKUP(AJ119,【入力用】個人登録!$A$59:$P$127,12,FALSE)),"",VLOOKUP(AJ119,【入力用】個人登録!$A$59:$P$127,12,FALSE)),"yyyy/m/d")</f>
        <v/>
      </c>
      <c r="AF119" s="757"/>
      <c r="AG119" s="296" t="str">
        <f t="shared" ref="AG119:AG130" si="7">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IF(ISERROR(VLOOKUP(AJ119,【入力用】個人登録!$A$21:$R$50,18,FALSE)),"",VLOOKUP(AJ119,【入力用】個人登録!$A$21:$R$50,18,FALSE)) &amp; IF(ISERROR(VLOOKUP(AJ119,【入力用】個人登録!$A$63:$R$127,18,FALSE)),"",VLOOKUP(AJ119,【入力用】個人登録!$A$63:$R$127,18,FALSE))</f>
        <v/>
      </c>
    </row>
    <row r="120" spans="1:37" ht="27" customHeight="1">
      <c r="A120" s="116" t="s">
        <v>458</v>
      </c>
      <c r="B120" s="122" t="str">
        <f>IF(ISERROR(VLOOKUP(A120,【入力用】個人登録!$A$21:$R$50,18,FALSE)),"",VLOOKUP(A120,【入力用】個人登録!$A$21:$R$50,18,FALSE)) &amp; IF(ISERROR(VLOOKUP(A120,【入力用】個人登録!$A$59:$R$127,18,FALSE)),"",VLOOKUP(A120,【入力用】個人登録!$A$59:$R$127,18,FALSE))</f>
        <v/>
      </c>
      <c r="C120" s="727" t="str">
        <f>IF(ISERROR(VLOOKUP(A120,【入力用】個人登録!$A$21:$P$50,2,FALSE)),"",VLOOKUP(A120,【入力用】個人登録!$A$21:$P$50,2,FALSE)) &amp; IF(ISERROR(VLOOKUP(A120,【入力用】個人登録!$A$59:$P$127,2,FALSE)),"",VLOOKUP(A120,【入力用】個人登録!$A$59:$P$127,2,FALSE))</f>
        <v/>
      </c>
      <c r="D120" s="728"/>
      <c r="E120" s="753" t="str">
        <f>IF(ISERROR(VLOOKUP(A120,【入力用】個人登録!$A$21:$P$50,5,FALSE)),"",VLOOKUP(A120,【入力用】個人登録!$A$21:$P$50,5,FALSE)) &amp; IF(ISERROR(VLOOKUP(A120,【入力用】個人登録!$A$59:$P$127,5,FALSE)),"",VLOOKUP(A120,【入力用】個人登録!$A$59:$P$127,5,FALSE))</f>
        <v/>
      </c>
      <c r="F120" s="755"/>
      <c r="G120" s="788" t="str">
        <f>TEXT(IF(ISERROR(VLOOKUP(A120,【入力用】個人登録!$A$21:$P$50,12,FALSE)),"",VLOOKUP(A120,【入力用】個人登録!$A$21:$P$50,12,FALSE)) &amp; IF(ISERROR(VLOOKUP(A120,【入力用】個人登録!$A$59:$P$127,12,FALSE)),"",VLOOKUP(A120,【入力用】個人登録!$A$59:$P$127,12,FALSE)),"yyyy/m/d")</f>
        <v/>
      </c>
      <c r="H120" s="788"/>
      <c r="I120" s="764" t="str">
        <f t="shared" si="6"/>
        <v/>
      </c>
      <c r="J120" s="764"/>
      <c r="K120" s="764"/>
      <c r="L120" s="764"/>
      <c r="M120" s="764"/>
      <c r="N120" s="764"/>
      <c r="O120" s="789" t="str">
        <f>IF(ISERROR(VLOOKUP(A120,【入力用】個人登録!$A$21:$Q$50,17,FALSE)),"",VLOOKUP(A120,【入力用】個人登録!$A$21:$Q$50,17,FALSE)) &amp; IF(ISERROR(VLOOKUP(A120,【入力用】個人登録!$A$59:$Q$127,17,FALSE)),"",VLOOKUP(A120,【入力用】個人登録!$A$59:$Q$127,17,FALSE))</f>
        <v/>
      </c>
      <c r="P120" s="790"/>
      <c r="Q120" s="790"/>
      <c r="R120" s="790"/>
      <c r="S120" s="790"/>
      <c r="T120" s="790"/>
      <c r="U120" s="790"/>
      <c r="V120" s="791"/>
      <c r="W120" s="792" t="str">
        <f>IF(ISERROR(VLOOKUP(A120,【入力用】個人登録!$A$21:$P$50,16,FALSE)),"",VLOOKUP(A120,【入力用】個人登録!$A$21:$P$50,16,FALSE)) &amp; IF(ISERROR(VLOOKUP(A120,【入力用】個人登録!$A$59:$P$127,16,FALSE)),"",VLOOKUP(A120,【入力用】個人登録!$A$59:$P$127,16,FALSE))</f>
        <v/>
      </c>
      <c r="X120" s="793"/>
      <c r="Y120" s="793"/>
      <c r="Z120" s="794"/>
      <c r="AA120" s="120" t="str">
        <f>IF(ISERROR(VLOOKUP(AJ120,【入力用】個人登録!$A$21:$P$50,2,FALSE)),"",VLOOKUP(AJ120,【入力用】個人登録!$A$21:$P$50,2,FALSE)) &amp; IF(ISERROR(VLOOKUP(AJ120,【入力用】個人登録!$A$59:$P$127,2,FALSE)),"",VLOOKUP(AJ120,【入力用】個人登録!$A$59:$P$127,2,FALSE))</f>
        <v/>
      </c>
      <c r="AB120" s="753" t="str">
        <f>IF(ISERROR(VLOOKUP(AJ120,【入力用】個人登録!$A$21:$P$50,5,FALSE)),"",VLOOKUP(AJ120,【入力用】個人登録!$A$21:$P$50,5,FALSE)) &amp; IF(ISERROR(VLOOKUP(AJ120,【入力用】個人登録!$A$59:$P$127,5,FALSE)),"",VLOOKUP(AJ120,【入力用】個人登録!$A$59:$P$127,5,FALSE))</f>
        <v/>
      </c>
      <c r="AC120" s="754"/>
      <c r="AD120" s="755"/>
      <c r="AE120" s="756" t="str">
        <f>TEXT(IF(ISERROR(VLOOKUP(AJ120,【入力用】個人登録!$A$21:$P$50,12,FALSE)),"",VLOOKUP(AJ120,【入力用】個人登録!$A$21:$P$50,12,FALSE)) &amp; IF(ISERROR(VLOOKUP(AJ120,【入力用】個人登録!$A$59:$P$127,12,FALSE)),"",VLOOKUP(AJ120,【入力用】個人登録!$A$59:$P$127,12,FALSE)),"yyyy/m/d")</f>
        <v/>
      </c>
      <c r="AF120" s="757"/>
      <c r="AG120" s="296" t="str">
        <f t="shared" si="7"/>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IF(ISERROR(VLOOKUP(AJ120,【入力用】個人登録!$A$21:$R$50,18,FALSE)),"",VLOOKUP(AJ120,【入力用】個人登録!$A$21:$R$50,18,FALSE)) &amp; IF(ISERROR(VLOOKUP(AJ120,【入力用】個人登録!$A$63:$R$127,18,FALSE)),"",VLOOKUP(AJ120,【入力用】個人登録!$A$63:$R$127,18,FALSE))</f>
        <v/>
      </c>
    </row>
    <row r="121" spans="1:37" ht="27" customHeight="1">
      <c r="A121" s="116" t="s">
        <v>459</v>
      </c>
      <c r="B121" s="122" t="str">
        <f>IF(ISERROR(VLOOKUP(A121,【入力用】個人登録!$A$21:$R$50,18,FALSE)),"",VLOOKUP(A121,【入力用】個人登録!$A$21:$R$50,18,FALSE)) &amp; IF(ISERROR(VLOOKUP(A121,【入力用】個人登録!$A$59:$R$127,18,FALSE)),"",VLOOKUP(A121,【入力用】個人登録!$A$59:$R$127,18,FALSE))</f>
        <v/>
      </c>
      <c r="C121" s="727" t="str">
        <f>IF(ISERROR(VLOOKUP(A121,【入力用】個人登録!$A$21:$P$50,2,FALSE)),"",VLOOKUP(A121,【入力用】個人登録!$A$21:$P$50,2,FALSE)) &amp; IF(ISERROR(VLOOKUP(A121,【入力用】個人登録!$A$59:$P$127,2,FALSE)),"",VLOOKUP(A121,【入力用】個人登録!$A$59:$P$127,2,FALSE))</f>
        <v/>
      </c>
      <c r="D121" s="728"/>
      <c r="E121" s="753" t="str">
        <f>IF(ISERROR(VLOOKUP(A121,【入力用】個人登録!$A$21:$P$50,5,FALSE)),"",VLOOKUP(A121,【入力用】個人登録!$A$21:$P$50,5,FALSE)) &amp; IF(ISERROR(VLOOKUP(A121,【入力用】個人登録!$A$59:$P$127,5,FALSE)),"",VLOOKUP(A121,【入力用】個人登録!$A$59:$P$127,5,FALSE))</f>
        <v/>
      </c>
      <c r="F121" s="755"/>
      <c r="G121" s="788" t="str">
        <f>TEXT(IF(ISERROR(VLOOKUP(A121,【入力用】個人登録!$A$21:$P$50,12,FALSE)),"",VLOOKUP(A121,【入力用】個人登録!$A$21:$P$50,12,FALSE)) &amp; IF(ISERROR(VLOOKUP(A121,【入力用】個人登録!$A$59:$P$127,12,FALSE)),"",VLOOKUP(A121,【入力用】個人登録!$A$59:$P$127,12,FALSE)),"yyyy/m/d")</f>
        <v/>
      </c>
      <c r="H121" s="788"/>
      <c r="I121" s="764" t="str">
        <f t="shared" si="6"/>
        <v/>
      </c>
      <c r="J121" s="764"/>
      <c r="K121" s="764"/>
      <c r="L121" s="764"/>
      <c r="M121" s="764"/>
      <c r="N121" s="764"/>
      <c r="O121" s="789" t="str">
        <f>IF(ISERROR(VLOOKUP(A121,【入力用】個人登録!$A$21:$Q$50,17,FALSE)),"",VLOOKUP(A121,【入力用】個人登録!$A$21:$Q$50,17,FALSE)) &amp; IF(ISERROR(VLOOKUP(A121,【入力用】個人登録!$A$59:$Q$127,17,FALSE)),"",VLOOKUP(A121,【入力用】個人登録!$A$59:$Q$127,17,FALSE))</f>
        <v/>
      </c>
      <c r="P121" s="790"/>
      <c r="Q121" s="790"/>
      <c r="R121" s="790"/>
      <c r="S121" s="790"/>
      <c r="T121" s="790"/>
      <c r="U121" s="790"/>
      <c r="V121" s="791"/>
      <c r="W121" s="792" t="str">
        <f>IF(ISERROR(VLOOKUP(A121,【入力用】個人登録!$A$21:$P$50,16,FALSE)),"",VLOOKUP(A121,【入力用】個人登録!$A$21:$P$50,16,FALSE)) &amp; IF(ISERROR(VLOOKUP(A121,【入力用】個人登録!$A$59:$P$127,16,FALSE)),"",VLOOKUP(A121,【入力用】個人登録!$A$59:$P$127,16,FALSE))</f>
        <v/>
      </c>
      <c r="X121" s="793"/>
      <c r="Y121" s="793"/>
      <c r="Z121" s="794"/>
      <c r="AA121" s="120" t="str">
        <f>IF(ISERROR(VLOOKUP(AJ121,【入力用】個人登録!$A$21:$P$50,2,FALSE)),"",VLOOKUP(AJ121,【入力用】個人登録!$A$21:$P$50,2,FALSE)) &amp; IF(ISERROR(VLOOKUP(AJ121,【入力用】個人登録!$A$59:$P$127,2,FALSE)),"",VLOOKUP(AJ121,【入力用】個人登録!$A$59:$P$127,2,FALSE))</f>
        <v/>
      </c>
      <c r="AB121" s="753" t="str">
        <f>IF(ISERROR(VLOOKUP(AJ121,【入力用】個人登録!$A$21:$P$50,5,FALSE)),"",VLOOKUP(AJ121,【入力用】個人登録!$A$21:$P$50,5,FALSE)) &amp; IF(ISERROR(VLOOKUP(AJ121,【入力用】個人登録!$A$59:$P$127,5,FALSE)),"",VLOOKUP(AJ121,【入力用】個人登録!$A$59:$P$127,5,FALSE))</f>
        <v/>
      </c>
      <c r="AC121" s="754"/>
      <c r="AD121" s="755"/>
      <c r="AE121" s="756" t="str">
        <f>TEXT(IF(ISERROR(VLOOKUP(AJ121,【入力用】個人登録!$A$21:$P$50,12,FALSE)),"",VLOOKUP(AJ121,【入力用】個人登録!$A$21:$P$50,12,FALSE)) &amp; IF(ISERROR(VLOOKUP(AJ121,【入力用】個人登録!$A$59:$P$127,12,FALSE)),"",VLOOKUP(AJ121,【入力用】個人登録!$A$59:$P$127,12,FALSE)),"yyyy/m/d")</f>
        <v/>
      </c>
      <c r="AF121" s="757"/>
      <c r="AG121" s="296" t="str">
        <f t="shared" si="7"/>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IF(ISERROR(VLOOKUP(AJ121,【入力用】個人登録!$A$21:$R$50,18,FALSE)),"",VLOOKUP(AJ121,【入力用】個人登録!$A$21:$R$50,18,FALSE)) &amp; IF(ISERROR(VLOOKUP(AJ121,【入力用】個人登録!$A$63:$R$127,18,FALSE)),"",VLOOKUP(AJ121,【入力用】個人登録!$A$63:$R$127,18,FALSE))</f>
        <v/>
      </c>
    </row>
    <row r="122" spans="1:37" ht="27" customHeight="1">
      <c r="A122" s="116" t="s">
        <v>460</v>
      </c>
      <c r="B122" s="122" t="str">
        <f>IF(ISERROR(VLOOKUP(A122,【入力用】個人登録!$A$21:$R$50,18,FALSE)),"",VLOOKUP(A122,【入力用】個人登録!$A$21:$R$50,18,FALSE)) &amp; IF(ISERROR(VLOOKUP(A122,【入力用】個人登録!$A$59:$R$127,18,FALSE)),"",VLOOKUP(A122,【入力用】個人登録!$A$59:$R$127,18,FALSE))</f>
        <v/>
      </c>
      <c r="C122" s="727" t="str">
        <f>IF(ISERROR(VLOOKUP(A122,【入力用】個人登録!$A$21:$P$50,2,FALSE)),"",VLOOKUP(A122,【入力用】個人登録!$A$21:$P$50,2,FALSE)) &amp; IF(ISERROR(VLOOKUP(A122,【入力用】個人登録!$A$59:$P$127,2,FALSE)),"",VLOOKUP(A122,【入力用】個人登録!$A$59:$P$127,2,FALSE))</f>
        <v/>
      </c>
      <c r="D122" s="728"/>
      <c r="E122" s="753" t="str">
        <f>IF(ISERROR(VLOOKUP(A122,【入力用】個人登録!$A$21:$P$50,5,FALSE)),"",VLOOKUP(A122,【入力用】個人登録!$A$21:$P$50,5,FALSE)) &amp; IF(ISERROR(VLOOKUP(A122,【入力用】個人登録!$A$59:$P$127,5,FALSE)),"",VLOOKUP(A122,【入力用】個人登録!$A$59:$P$127,5,FALSE))</f>
        <v/>
      </c>
      <c r="F122" s="755"/>
      <c r="G122" s="788" t="str">
        <f>TEXT(IF(ISERROR(VLOOKUP(A122,【入力用】個人登録!$A$21:$P$50,12,FALSE)),"",VLOOKUP(A122,【入力用】個人登録!$A$21:$P$50,12,FALSE)) &amp; IF(ISERROR(VLOOKUP(A122,【入力用】個人登録!$A$59:$P$127,12,FALSE)),"",VLOOKUP(A122,【入力用】個人登録!$A$59:$P$127,12,FALSE)),"yyyy/m/d")</f>
        <v/>
      </c>
      <c r="H122" s="788"/>
      <c r="I122" s="764" t="str">
        <f t="shared" si="6"/>
        <v/>
      </c>
      <c r="J122" s="764"/>
      <c r="K122" s="764"/>
      <c r="L122" s="764"/>
      <c r="M122" s="764"/>
      <c r="N122" s="764"/>
      <c r="O122" s="789" t="str">
        <f>IF(ISERROR(VLOOKUP(A122,【入力用】個人登録!$A$21:$Q$50,17,FALSE)),"",VLOOKUP(A122,【入力用】個人登録!$A$21:$Q$50,17,FALSE)) &amp; IF(ISERROR(VLOOKUP(A122,【入力用】個人登録!$A$59:$Q$127,17,FALSE)),"",VLOOKUP(A122,【入力用】個人登録!$A$59:$Q$127,17,FALSE))</f>
        <v/>
      </c>
      <c r="P122" s="790"/>
      <c r="Q122" s="790"/>
      <c r="R122" s="790"/>
      <c r="S122" s="790"/>
      <c r="T122" s="790"/>
      <c r="U122" s="790"/>
      <c r="V122" s="791"/>
      <c r="W122" s="792" t="str">
        <f>IF(ISERROR(VLOOKUP(A122,【入力用】個人登録!$A$21:$P$50,16,FALSE)),"",VLOOKUP(A122,【入力用】個人登録!$A$21:$P$50,16,FALSE)) &amp; IF(ISERROR(VLOOKUP(A122,【入力用】個人登録!$A$59:$P$127,16,FALSE)),"",VLOOKUP(A122,【入力用】個人登録!$A$59:$P$127,16,FALSE))</f>
        <v/>
      </c>
      <c r="X122" s="793"/>
      <c r="Y122" s="793"/>
      <c r="Z122" s="794"/>
      <c r="AA122" s="120" t="str">
        <f>IF(ISERROR(VLOOKUP(AJ122,【入力用】個人登録!$A$21:$P$50,2,FALSE)),"",VLOOKUP(AJ122,【入力用】個人登録!$A$21:$P$50,2,FALSE)) &amp; IF(ISERROR(VLOOKUP(AJ122,【入力用】個人登録!$A$59:$P$127,2,FALSE)),"",VLOOKUP(AJ122,【入力用】個人登録!$A$59:$P$127,2,FALSE))</f>
        <v/>
      </c>
      <c r="AB122" s="753" t="str">
        <f>IF(ISERROR(VLOOKUP(AJ122,【入力用】個人登録!$A$21:$P$50,5,FALSE)),"",VLOOKUP(AJ122,【入力用】個人登録!$A$21:$P$50,5,FALSE)) &amp; IF(ISERROR(VLOOKUP(AJ122,【入力用】個人登録!$A$59:$P$127,5,FALSE)),"",VLOOKUP(AJ122,【入力用】個人登録!$A$59:$P$127,5,FALSE))</f>
        <v/>
      </c>
      <c r="AC122" s="754"/>
      <c r="AD122" s="755"/>
      <c r="AE122" s="756" t="str">
        <f>TEXT(IF(ISERROR(VLOOKUP(AJ122,【入力用】個人登録!$A$21:$P$50,12,FALSE)),"",VLOOKUP(AJ122,【入力用】個人登録!$A$21:$P$50,12,FALSE)) &amp; IF(ISERROR(VLOOKUP(AJ122,【入力用】個人登録!$A$59:$P$127,12,FALSE)),"",VLOOKUP(AJ122,【入力用】個人登録!$A$59:$P$127,12,FALSE)),"yyyy/m/d")</f>
        <v/>
      </c>
      <c r="AF122" s="757"/>
      <c r="AG122" s="296" t="str">
        <f t="shared" si="7"/>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IF(ISERROR(VLOOKUP(A123,【入力用】個人登録!$A$21:$R$50,18,FALSE)),"",VLOOKUP(A123,【入力用】個人登録!$A$21:$R$50,18,FALSE)) &amp; IF(ISERROR(VLOOKUP(A123,【入力用】個人登録!$A$59:$R$127,18,FALSE)),"",VLOOKUP(A123,【入力用】個人登録!$A$59:$R$127,18,FALSE))</f>
        <v/>
      </c>
      <c r="C123" s="727" t="str">
        <f>IF(ISERROR(VLOOKUP(A123,【入力用】個人登録!$A$21:$P$50,2,FALSE)),"",VLOOKUP(A123,【入力用】個人登録!$A$21:$P$50,2,FALSE)) &amp; IF(ISERROR(VLOOKUP(A123,【入力用】個人登録!$A$59:$P$127,2,FALSE)),"",VLOOKUP(A123,【入力用】個人登録!$A$59:$P$127,2,FALSE))</f>
        <v/>
      </c>
      <c r="D123" s="728"/>
      <c r="E123" s="753" t="str">
        <f>IF(ISERROR(VLOOKUP(A123,【入力用】個人登録!$A$21:$P$50,5,FALSE)),"",VLOOKUP(A123,【入力用】個人登録!$A$21:$P$50,5,FALSE)) &amp; IF(ISERROR(VLOOKUP(A123,【入力用】個人登録!$A$59:$P$127,5,FALSE)),"",VLOOKUP(A123,【入力用】個人登録!$A$59:$P$127,5,FALSE))</f>
        <v/>
      </c>
      <c r="F123" s="755"/>
      <c r="G123" s="788" t="str">
        <f>TEXT(IF(ISERROR(VLOOKUP(A123,【入力用】個人登録!$A$21:$P$50,12,FALSE)),"",VLOOKUP(A123,【入力用】個人登録!$A$21:$P$50,12,FALSE)) &amp; IF(ISERROR(VLOOKUP(A123,【入力用】個人登録!$A$59:$P$127,12,FALSE)),"",VLOOKUP(A123,【入力用】個人登録!$A$59:$P$127,12,FALSE)),"yyyy/m/d")</f>
        <v/>
      </c>
      <c r="H123" s="788"/>
      <c r="I123" s="764" t="str">
        <f t="shared" si="6"/>
        <v/>
      </c>
      <c r="J123" s="764"/>
      <c r="K123" s="764"/>
      <c r="L123" s="764"/>
      <c r="M123" s="764"/>
      <c r="N123" s="764"/>
      <c r="O123" s="789" t="str">
        <f>IF(ISERROR(VLOOKUP(A123,【入力用】個人登録!$A$21:$Q$50,17,FALSE)),"",VLOOKUP(A123,【入力用】個人登録!$A$21:$Q$50,17,FALSE)) &amp; IF(ISERROR(VLOOKUP(A123,【入力用】個人登録!$A$59:$Q$127,17,FALSE)),"",VLOOKUP(A123,【入力用】個人登録!$A$59:$Q$127,17,FALSE))</f>
        <v/>
      </c>
      <c r="P123" s="790"/>
      <c r="Q123" s="790"/>
      <c r="R123" s="790"/>
      <c r="S123" s="790"/>
      <c r="T123" s="790"/>
      <c r="U123" s="790"/>
      <c r="V123" s="791"/>
      <c r="W123" s="792" t="str">
        <f>IF(ISERROR(VLOOKUP(A123,【入力用】個人登録!$A$21:$P$50,16,FALSE)),"",VLOOKUP(A123,【入力用】個人登録!$A$21:$P$50,16,FALSE)) &amp; IF(ISERROR(VLOOKUP(A123,【入力用】個人登録!$A$59:$P$127,16,FALSE)),"",VLOOKUP(A123,【入力用】個人登録!$A$59:$P$127,16,FALSE))</f>
        <v/>
      </c>
      <c r="X123" s="793"/>
      <c r="Y123" s="793"/>
      <c r="Z123" s="794"/>
      <c r="AA123" s="120" t="str">
        <f>IF(ISERROR(VLOOKUP(AJ123,【入力用】個人登録!$A$21:$P$50,2,FALSE)),"",VLOOKUP(AJ123,【入力用】個人登録!$A$21:$P$50,2,FALSE)) &amp; IF(ISERROR(VLOOKUP(AJ123,【入力用】個人登録!$A$59:$P$127,2,FALSE)),"",VLOOKUP(AJ123,【入力用】個人登録!$A$59:$P$127,2,FALSE))</f>
        <v/>
      </c>
      <c r="AB123" s="753" t="str">
        <f>IF(ISERROR(VLOOKUP(AJ123,【入力用】個人登録!$A$21:$P$50,5,FALSE)),"",VLOOKUP(AJ123,【入力用】個人登録!$A$21:$P$50,5,FALSE)) &amp; IF(ISERROR(VLOOKUP(AJ123,【入力用】個人登録!$A$59:$P$127,5,FALSE)),"",VLOOKUP(AJ123,【入力用】個人登録!$A$59:$P$127,5,FALSE))</f>
        <v/>
      </c>
      <c r="AC123" s="754"/>
      <c r="AD123" s="755"/>
      <c r="AE123" s="756" t="str">
        <f>TEXT(IF(ISERROR(VLOOKUP(AJ123,【入力用】個人登録!$A$21:$P$50,12,FALSE)),"",VLOOKUP(AJ123,【入力用】個人登録!$A$21:$P$50,12,FALSE)) &amp; IF(ISERROR(VLOOKUP(AJ123,【入力用】個人登録!$A$59:$P$127,12,FALSE)),"",VLOOKUP(AJ123,【入力用】個人登録!$A$59:$P$127,12,FALSE)),"yyyy/m/d")</f>
        <v/>
      </c>
      <c r="AF123" s="757"/>
      <c r="AG123" s="296" t="str">
        <f t="shared" si="7"/>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IF(ISERROR(VLOOKUP(A124,【入力用】個人登録!$A$21:$R$50,18,FALSE)),"",VLOOKUP(A124,【入力用】個人登録!$A$21:$R$50,18,FALSE)) &amp; IF(ISERROR(VLOOKUP(A124,【入力用】個人登録!$A$59:$R$127,18,FALSE)),"",VLOOKUP(A124,【入力用】個人登録!$A$59:$R$127,18,FALSE))</f>
        <v/>
      </c>
      <c r="C124" s="727" t="str">
        <f>IF(ISERROR(VLOOKUP(A124,【入力用】個人登録!$A$21:$P$50,2,FALSE)),"",VLOOKUP(A124,【入力用】個人登録!$A$21:$P$50,2,FALSE)) &amp; IF(ISERROR(VLOOKUP(A124,【入力用】個人登録!$A$59:$P$127,2,FALSE)),"",VLOOKUP(A124,【入力用】個人登録!$A$59:$P$127,2,FALSE))</f>
        <v/>
      </c>
      <c r="D124" s="728"/>
      <c r="E124" s="753" t="str">
        <f>IF(ISERROR(VLOOKUP(A124,【入力用】個人登録!$A$21:$P$50,5,FALSE)),"",VLOOKUP(A124,【入力用】個人登録!$A$21:$P$50,5,FALSE)) &amp; IF(ISERROR(VLOOKUP(A124,【入力用】個人登録!$A$59:$P$127,5,FALSE)),"",VLOOKUP(A124,【入力用】個人登録!$A$59:$P$127,5,FALSE))</f>
        <v/>
      </c>
      <c r="F124" s="755"/>
      <c r="G124" s="788" t="str">
        <f>TEXT(IF(ISERROR(VLOOKUP(A124,【入力用】個人登録!$A$21:$P$50,12,FALSE)),"",VLOOKUP(A124,【入力用】個人登録!$A$21:$P$50,12,FALSE)) &amp; IF(ISERROR(VLOOKUP(A124,【入力用】個人登録!$A$59:$P$127,12,FALSE)),"",VLOOKUP(A124,【入力用】個人登録!$A$59:$P$127,12,FALSE)),"yyyy/m/d")</f>
        <v/>
      </c>
      <c r="H124" s="788"/>
      <c r="I124" s="764" t="str">
        <f t="shared" si="6"/>
        <v/>
      </c>
      <c r="J124" s="764"/>
      <c r="K124" s="764"/>
      <c r="L124" s="764"/>
      <c r="M124" s="764"/>
      <c r="N124" s="764"/>
      <c r="O124" s="789" t="str">
        <f>IF(ISERROR(VLOOKUP(A124,【入力用】個人登録!$A$21:$Q$50,17,FALSE)),"",VLOOKUP(A124,【入力用】個人登録!$A$21:$Q$50,17,FALSE)) &amp; IF(ISERROR(VLOOKUP(A124,【入力用】個人登録!$A$59:$Q$127,17,FALSE)),"",VLOOKUP(A124,【入力用】個人登録!$A$59:$Q$127,17,FALSE))</f>
        <v/>
      </c>
      <c r="P124" s="790"/>
      <c r="Q124" s="790"/>
      <c r="R124" s="790"/>
      <c r="S124" s="790"/>
      <c r="T124" s="790"/>
      <c r="U124" s="790"/>
      <c r="V124" s="791"/>
      <c r="W124" s="792" t="str">
        <f>IF(ISERROR(VLOOKUP(A124,【入力用】個人登録!$A$21:$P$50,16,FALSE)),"",VLOOKUP(A124,【入力用】個人登録!$A$21:$P$50,16,FALSE)) &amp; IF(ISERROR(VLOOKUP(A124,【入力用】個人登録!$A$59:$P$127,16,FALSE)),"",VLOOKUP(A124,【入力用】個人登録!$A$59:$P$127,16,FALSE))</f>
        <v/>
      </c>
      <c r="X124" s="793"/>
      <c r="Y124" s="793"/>
      <c r="Z124" s="794"/>
      <c r="AA124" s="120" t="str">
        <f>IF(ISERROR(VLOOKUP(AJ124,【入力用】個人登録!$A$21:$P$50,2,FALSE)),"",VLOOKUP(AJ124,【入力用】個人登録!$A$21:$P$50,2,FALSE)) &amp; IF(ISERROR(VLOOKUP(AJ124,【入力用】個人登録!$A$59:$P$127,2,FALSE)),"",VLOOKUP(AJ124,【入力用】個人登録!$A$59:$P$127,2,FALSE))</f>
        <v/>
      </c>
      <c r="AB124" s="753" t="str">
        <f>IF(ISERROR(VLOOKUP(AJ124,【入力用】個人登録!$A$21:$P$50,5,FALSE)),"",VLOOKUP(AJ124,【入力用】個人登録!$A$21:$P$50,5,FALSE)) &amp; IF(ISERROR(VLOOKUP(AJ124,【入力用】個人登録!$A$59:$P$127,5,FALSE)),"",VLOOKUP(AJ124,【入力用】個人登録!$A$59:$P$127,5,FALSE))</f>
        <v/>
      </c>
      <c r="AC124" s="754"/>
      <c r="AD124" s="755"/>
      <c r="AE124" s="756" t="str">
        <f>TEXT(IF(ISERROR(VLOOKUP(AJ124,【入力用】個人登録!$A$21:$P$50,12,FALSE)),"",VLOOKUP(AJ124,【入力用】個人登録!$A$21:$P$50,12,FALSE)) &amp; IF(ISERROR(VLOOKUP(AJ124,【入力用】個人登録!$A$59:$P$127,12,FALSE)),"",VLOOKUP(AJ124,【入力用】個人登録!$A$59:$P$127,12,FALSE)),"yyyy/m/d")</f>
        <v/>
      </c>
      <c r="AF124" s="757"/>
      <c r="AG124" s="296" t="str">
        <f t="shared" si="7"/>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IF(ISERROR(VLOOKUP(A125,【入力用】個人登録!$A$21:$R$50,18,FALSE)),"",VLOOKUP(A125,【入力用】個人登録!$A$21:$R$50,18,FALSE)) &amp; IF(ISERROR(VLOOKUP(A125,【入力用】個人登録!$A$59:$R$127,18,FALSE)),"",VLOOKUP(A125,【入力用】個人登録!$A$59:$R$127,18,FALSE))</f>
        <v/>
      </c>
      <c r="C125" s="727" t="str">
        <f>IF(ISERROR(VLOOKUP(A125,【入力用】個人登録!$A$21:$P$50,2,FALSE)),"",VLOOKUP(A125,【入力用】個人登録!$A$21:$P$50,2,FALSE)) &amp; IF(ISERROR(VLOOKUP(A125,【入力用】個人登録!$A$59:$P$127,2,FALSE)),"",VLOOKUP(A125,【入力用】個人登録!$A$59:$P$127,2,FALSE))</f>
        <v/>
      </c>
      <c r="D125" s="728"/>
      <c r="E125" s="753" t="str">
        <f>IF(ISERROR(VLOOKUP(A125,【入力用】個人登録!$A$21:$P$50,5,FALSE)),"",VLOOKUP(A125,【入力用】個人登録!$A$21:$P$50,5,FALSE)) &amp; IF(ISERROR(VLOOKUP(A125,【入力用】個人登録!$A$59:$P$127,5,FALSE)),"",VLOOKUP(A125,【入力用】個人登録!$A$59:$P$127,5,FALSE))</f>
        <v/>
      </c>
      <c r="F125" s="755"/>
      <c r="G125" s="788" t="str">
        <f>TEXT(IF(ISERROR(VLOOKUP(A125,【入力用】個人登録!$A$21:$P$50,12,FALSE)),"",VLOOKUP(A125,【入力用】個人登録!$A$21:$P$50,12,FALSE)) &amp; IF(ISERROR(VLOOKUP(A125,【入力用】個人登録!$A$59:$P$127,12,FALSE)),"",VLOOKUP(A125,【入力用】個人登録!$A$59:$P$127,12,FALSE)),"yyyy/m/d")</f>
        <v/>
      </c>
      <c r="H125" s="788"/>
      <c r="I125" s="764" t="str">
        <f t="shared" si="6"/>
        <v/>
      </c>
      <c r="J125" s="764"/>
      <c r="K125" s="764"/>
      <c r="L125" s="764"/>
      <c r="M125" s="764"/>
      <c r="N125" s="764"/>
      <c r="O125" s="789" t="str">
        <f>IF(ISERROR(VLOOKUP(A125,【入力用】個人登録!$A$21:$Q$50,17,FALSE)),"",VLOOKUP(A125,【入力用】個人登録!$A$21:$Q$50,17,FALSE)) &amp; IF(ISERROR(VLOOKUP(A125,【入力用】個人登録!$A$59:$Q$127,17,FALSE)),"",VLOOKUP(A125,【入力用】個人登録!$A$59:$Q$127,17,FALSE))</f>
        <v/>
      </c>
      <c r="P125" s="790"/>
      <c r="Q125" s="790"/>
      <c r="R125" s="790"/>
      <c r="S125" s="790"/>
      <c r="T125" s="790"/>
      <c r="U125" s="790"/>
      <c r="V125" s="791"/>
      <c r="W125" s="792" t="str">
        <f>IF(ISERROR(VLOOKUP(A125,【入力用】個人登録!$A$21:$P$50,16,FALSE)),"",VLOOKUP(A125,【入力用】個人登録!$A$21:$P$50,16,FALSE)) &amp; IF(ISERROR(VLOOKUP(A125,【入力用】個人登録!$A$59:$P$127,16,FALSE)),"",VLOOKUP(A125,【入力用】個人登録!$A$59:$P$127,16,FALSE))</f>
        <v/>
      </c>
      <c r="X125" s="793"/>
      <c r="Y125" s="793"/>
      <c r="Z125" s="794"/>
      <c r="AA125" s="120" t="str">
        <f>IF(ISERROR(VLOOKUP(AJ125,【入力用】個人登録!$A$21:$P$50,2,FALSE)),"",VLOOKUP(AJ125,【入力用】個人登録!$A$21:$P$50,2,FALSE)) &amp; IF(ISERROR(VLOOKUP(AJ125,【入力用】個人登録!$A$59:$P$127,2,FALSE)),"",VLOOKUP(AJ125,【入力用】個人登録!$A$59:$P$127,2,FALSE))</f>
        <v/>
      </c>
      <c r="AB125" s="753" t="str">
        <f>IF(ISERROR(VLOOKUP(AJ125,【入力用】個人登録!$A$21:$P$50,5,FALSE)),"",VLOOKUP(AJ125,【入力用】個人登録!$A$21:$P$50,5,FALSE)) &amp; IF(ISERROR(VLOOKUP(AJ125,【入力用】個人登録!$A$59:$P$127,5,FALSE)),"",VLOOKUP(AJ125,【入力用】個人登録!$A$59:$P$127,5,FALSE))</f>
        <v/>
      </c>
      <c r="AC125" s="754"/>
      <c r="AD125" s="755"/>
      <c r="AE125" s="756" t="str">
        <f>TEXT(IF(ISERROR(VLOOKUP(AJ125,【入力用】個人登録!$A$21:$P$50,12,FALSE)),"",VLOOKUP(AJ125,【入力用】個人登録!$A$21:$P$50,12,FALSE)) &amp; IF(ISERROR(VLOOKUP(AJ125,【入力用】個人登録!$A$59:$P$127,12,FALSE)),"",VLOOKUP(AJ125,【入力用】個人登録!$A$59:$P$127,12,FALSE)),"yyyy/m/d")</f>
        <v/>
      </c>
      <c r="AF125" s="757"/>
      <c r="AG125" s="296" t="str">
        <f t="shared" si="7"/>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IF(ISERROR(VLOOKUP(A126,【入力用】個人登録!$A$21:$R$50,18,FALSE)),"",VLOOKUP(A126,【入力用】個人登録!$A$21:$R$50,18,FALSE)) &amp; IF(ISERROR(VLOOKUP(A126,【入力用】個人登録!$A$59:$R$127,18,FALSE)),"",VLOOKUP(A126,【入力用】個人登録!$A$59:$R$127,18,FALSE))</f>
        <v/>
      </c>
      <c r="C126" s="727" t="str">
        <f>IF(ISERROR(VLOOKUP(A126,【入力用】個人登録!$A$21:$P$50,2,FALSE)),"",VLOOKUP(A126,【入力用】個人登録!$A$21:$P$50,2,FALSE)) &amp; IF(ISERROR(VLOOKUP(A126,【入力用】個人登録!$A$59:$P$127,2,FALSE)),"",VLOOKUP(A126,【入力用】個人登録!$A$59:$P$127,2,FALSE))</f>
        <v/>
      </c>
      <c r="D126" s="728"/>
      <c r="E126" s="753" t="str">
        <f>IF(ISERROR(VLOOKUP(A126,【入力用】個人登録!$A$21:$P$50,5,FALSE)),"",VLOOKUP(A126,【入力用】個人登録!$A$21:$P$50,5,FALSE)) &amp; IF(ISERROR(VLOOKUP(A126,【入力用】個人登録!$A$59:$P$127,5,FALSE)),"",VLOOKUP(A126,【入力用】個人登録!$A$59:$P$127,5,FALSE))</f>
        <v/>
      </c>
      <c r="F126" s="755"/>
      <c r="G126" s="788" t="str">
        <f>TEXT(IF(ISERROR(VLOOKUP(A126,【入力用】個人登録!$A$21:$P$50,12,FALSE)),"",VLOOKUP(A126,【入力用】個人登録!$A$21:$P$50,12,FALSE)) &amp; IF(ISERROR(VLOOKUP(A126,【入力用】個人登録!$A$59:$P$127,12,FALSE)),"",VLOOKUP(A126,【入力用】個人登録!$A$59:$P$127,12,FALSE)),"yyyy/m/d")</f>
        <v/>
      </c>
      <c r="H126" s="788"/>
      <c r="I126" s="764" t="str">
        <f t="shared" si="6"/>
        <v/>
      </c>
      <c r="J126" s="764"/>
      <c r="K126" s="764"/>
      <c r="L126" s="764"/>
      <c r="M126" s="764"/>
      <c r="N126" s="764"/>
      <c r="O126" s="789" t="str">
        <f>IF(ISERROR(VLOOKUP(A126,【入力用】個人登録!$A$21:$Q$50,17,FALSE)),"",VLOOKUP(A126,【入力用】個人登録!$A$21:$Q$50,17,FALSE)) &amp; IF(ISERROR(VLOOKUP(A126,【入力用】個人登録!$A$59:$Q$127,17,FALSE)),"",VLOOKUP(A126,【入力用】個人登録!$A$59:$Q$127,17,FALSE))</f>
        <v/>
      </c>
      <c r="P126" s="790"/>
      <c r="Q126" s="790"/>
      <c r="R126" s="790"/>
      <c r="S126" s="790"/>
      <c r="T126" s="790"/>
      <c r="U126" s="790"/>
      <c r="V126" s="791"/>
      <c r="W126" s="792" t="str">
        <f>IF(ISERROR(VLOOKUP(A126,【入力用】個人登録!$A$21:$P$50,16,FALSE)),"",VLOOKUP(A126,【入力用】個人登録!$A$21:$P$50,16,FALSE)) &amp; IF(ISERROR(VLOOKUP(A126,【入力用】個人登録!$A$59:$P$127,16,FALSE)),"",VLOOKUP(A126,【入力用】個人登録!$A$59:$P$127,16,FALSE))</f>
        <v/>
      </c>
      <c r="X126" s="793"/>
      <c r="Y126" s="793"/>
      <c r="Z126" s="794"/>
      <c r="AA126" s="120" t="str">
        <f>IF(ISERROR(VLOOKUP(AJ126,【入力用】個人登録!$A$21:$P$50,2,FALSE)),"",VLOOKUP(AJ126,【入力用】個人登録!$A$21:$P$50,2,FALSE)) &amp; IF(ISERROR(VLOOKUP(AJ126,【入力用】個人登録!$A$59:$P$127,2,FALSE)),"",VLOOKUP(AJ126,【入力用】個人登録!$A$59:$P$127,2,FALSE))</f>
        <v/>
      </c>
      <c r="AB126" s="753" t="str">
        <f>IF(ISERROR(VLOOKUP(AJ126,【入力用】個人登録!$A$21:$P$50,5,FALSE)),"",VLOOKUP(AJ126,【入力用】個人登録!$A$21:$P$50,5,FALSE)) &amp; IF(ISERROR(VLOOKUP(AJ126,【入力用】個人登録!$A$59:$P$127,5,FALSE)),"",VLOOKUP(AJ126,【入力用】個人登録!$A$59:$P$127,5,FALSE))</f>
        <v/>
      </c>
      <c r="AC126" s="754"/>
      <c r="AD126" s="755"/>
      <c r="AE126" s="756" t="str">
        <f>TEXT(IF(ISERROR(VLOOKUP(AJ126,【入力用】個人登録!$A$21:$P$50,12,FALSE)),"",VLOOKUP(AJ126,【入力用】個人登録!$A$21:$P$50,12,FALSE)) &amp; IF(ISERROR(VLOOKUP(AJ126,【入力用】個人登録!$A$59:$P$127,12,FALSE)),"",VLOOKUP(AJ126,【入力用】個人登録!$A$59:$P$127,12,FALSE)),"yyyy/m/d")</f>
        <v/>
      </c>
      <c r="AF126" s="757"/>
      <c r="AG126" s="296" t="str">
        <f t="shared" si="7"/>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IF(ISERROR(VLOOKUP(A127,【入力用】個人登録!$A$21:$R$50,18,FALSE)),"",VLOOKUP(A127,【入力用】個人登録!$A$21:$R$50,18,FALSE)) &amp; IF(ISERROR(VLOOKUP(A127,【入力用】個人登録!$A$59:$R$127,18,FALSE)),"",VLOOKUP(A127,【入力用】個人登録!$A$59:$R$127,18,FALSE))</f>
        <v/>
      </c>
      <c r="C127" s="727" t="str">
        <f>IF(ISERROR(VLOOKUP(A127,【入力用】個人登録!$A$21:$P$50,2,FALSE)),"",VLOOKUP(A127,【入力用】個人登録!$A$21:$P$50,2,FALSE)) &amp; IF(ISERROR(VLOOKUP(A127,【入力用】個人登録!$A$59:$P$127,2,FALSE)),"",VLOOKUP(A127,【入力用】個人登録!$A$59:$P$127,2,FALSE))</f>
        <v/>
      </c>
      <c r="D127" s="728"/>
      <c r="E127" s="753" t="str">
        <f>IF(ISERROR(VLOOKUP(A127,【入力用】個人登録!$A$21:$P$50,5,FALSE)),"",VLOOKUP(A127,【入力用】個人登録!$A$21:$P$50,5,FALSE)) &amp; IF(ISERROR(VLOOKUP(A127,【入力用】個人登録!$A$59:$P$127,5,FALSE)),"",VLOOKUP(A127,【入力用】個人登録!$A$59:$P$127,5,FALSE))</f>
        <v/>
      </c>
      <c r="F127" s="755"/>
      <c r="G127" s="788" t="str">
        <f>TEXT(IF(ISERROR(VLOOKUP(A127,【入力用】個人登録!$A$21:$P$50,12,FALSE)),"",VLOOKUP(A127,【入力用】個人登録!$A$21:$P$50,12,FALSE)) &amp; IF(ISERROR(VLOOKUP(A127,【入力用】個人登録!$A$59:$P$127,12,FALSE)),"",VLOOKUP(A127,【入力用】個人登録!$A$59:$P$127,12,FALSE)),"yyyy/m/d")</f>
        <v/>
      </c>
      <c r="H127" s="788"/>
      <c r="I127" s="764" t="str">
        <f t="shared" si="6"/>
        <v/>
      </c>
      <c r="J127" s="764"/>
      <c r="K127" s="764"/>
      <c r="L127" s="764"/>
      <c r="M127" s="764"/>
      <c r="N127" s="764"/>
      <c r="O127" s="789" t="str">
        <f>IF(ISERROR(VLOOKUP(A127,【入力用】個人登録!$A$21:$Q$50,17,FALSE)),"",VLOOKUP(A127,【入力用】個人登録!$A$21:$Q$50,17,FALSE)) &amp; IF(ISERROR(VLOOKUP(A127,【入力用】個人登録!$A$59:$Q$127,17,FALSE)),"",VLOOKUP(A127,【入力用】個人登録!$A$59:$Q$127,17,FALSE))</f>
        <v/>
      </c>
      <c r="P127" s="790"/>
      <c r="Q127" s="790"/>
      <c r="R127" s="790"/>
      <c r="S127" s="790"/>
      <c r="T127" s="790"/>
      <c r="U127" s="790"/>
      <c r="V127" s="791"/>
      <c r="W127" s="792" t="str">
        <f>IF(ISERROR(VLOOKUP(A127,【入力用】個人登録!$A$21:$P$50,16,FALSE)),"",VLOOKUP(A127,【入力用】個人登録!$A$21:$P$50,16,FALSE)) &amp; IF(ISERROR(VLOOKUP(A127,【入力用】個人登録!$A$59:$P$127,16,FALSE)),"",VLOOKUP(A127,【入力用】個人登録!$A$59:$P$127,16,FALSE))</f>
        <v/>
      </c>
      <c r="X127" s="793"/>
      <c r="Y127" s="793"/>
      <c r="Z127" s="794"/>
      <c r="AA127" s="120" t="str">
        <f>IF(ISERROR(VLOOKUP(AJ127,【入力用】個人登録!$A$21:$P$50,2,FALSE)),"",VLOOKUP(AJ127,【入力用】個人登録!$A$21:$P$50,2,FALSE)) &amp; IF(ISERROR(VLOOKUP(AJ127,【入力用】個人登録!$A$59:$P$127,2,FALSE)),"",VLOOKUP(AJ127,【入力用】個人登録!$A$59:$P$127,2,FALSE))</f>
        <v/>
      </c>
      <c r="AB127" s="753" t="str">
        <f>IF(ISERROR(VLOOKUP(AJ127,【入力用】個人登録!$A$21:$P$50,5,FALSE)),"",VLOOKUP(AJ127,【入力用】個人登録!$A$21:$P$50,5,FALSE)) &amp; IF(ISERROR(VLOOKUP(AJ127,【入力用】個人登録!$A$59:$P$127,5,FALSE)),"",VLOOKUP(AJ127,【入力用】個人登録!$A$59:$P$127,5,FALSE))</f>
        <v/>
      </c>
      <c r="AC127" s="754"/>
      <c r="AD127" s="755"/>
      <c r="AE127" s="756" t="str">
        <f>TEXT(IF(ISERROR(VLOOKUP(AJ127,【入力用】個人登録!$A$21:$P$50,12,FALSE)),"",VLOOKUP(AJ127,【入力用】個人登録!$A$21:$P$50,12,FALSE)) &amp; IF(ISERROR(VLOOKUP(AJ127,【入力用】個人登録!$A$59:$P$127,12,FALSE)),"",VLOOKUP(AJ127,【入力用】個人登録!$A$59:$P$127,12,FALSE)),"yyyy/m/d")</f>
        <v/>
      </c>
      <c r="AF127" s="757"/>
      <c r="AG127" s="296" t="str">
        <f t="shared" si="7"/>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IF(ISERROR(VLOOKUP(A128,【入力用】個人登録!$A$21:$R$50,18,FALSE)),"",VLOOKUP(A128,【入力用】個人登録!$A$21:$R$50,18,FALSE)) &amp; IF(ISERROR(VLOOKUP(A128,【入力用】個人登録!$A$59:$R$127,18,FALSE)),"",VLOOKUP(A128,【入力用】個人登録!$A$59:$R$127,18,FALSE))</f>
        <v/>
      </c>
      <c r="C128" s="727" t="str">
        <f>IF(ISERROR(VLOOKUP(A128,【入力用】個人登録!$A$21:$P$50,2,FALSE)),"",VLOOKUP(A128,【入力用】個人登録!$A$21:$P$50,2,FALSE)) &amp; IF(ISERROR(VLOOKUP(A128,【入力用】個人登録!$A$59:$P$127,2,FALSE)),"",VLOOKUP(A128,【入力用】個人登録!$A$59:$P$127,2,FALSE))</f>
        <v/>
      </c>
      <c r="D128" s="728"/>
      <c r="E128" s="753" t="str">
        <f>IF(ISERROR(VLOOKUP(A128,【入力用】個人登録!$A$21:$P$50,5,FALSE)),"",VLOOKUP(A128,【入力用】個人登録!$A$21:$P$50,5,FALSE)) &amp; IF(ISERROR(VLOOKUP(A128,【入力用】個人登録!$A$59:$P$127,5,FALSE)),"",VLOOKUP(A128,【入力用】個人登録!$A$59:$P$127,5,FALSE))</f>
        <v/>
      </c>
      <c r="F128" s="755"/>
      <c r="G128" s="788" t="str">
        <f>TEXT(IF(ISERROR(VLOOKUP(A128,【入力用】個人登録!$A$21:$P$50,12,FALSE)),"",VLOOKUP(A128,【入力用】個人登録!$A$21:$P$50,12,FALSE)) &amp; IF(ISERROR(VLOOKUP(A128,【入力用】個人登録!$A$59:$P$127,12,FALSE)),"",VLOOKUP(A128,【入力用】個人登録!$A$59:$P$127,12,FALSE)),"yyyy/m/d")</f>
        <v/>
      </c>
      <c r="H128" s="788"/>
      <c r="I128" s="764" t="str">
        <f t="shared" si="6"/>
        <v/>
      </c>
      <c r="J128" s="764"/>
      <c r="K128" s="764"/>
      <c r="L128" s="764"/>
      <c r="M128" s="764"/>
      <c r="N128" s="764"/>
      <c r="O128" s="789" t="str">
        <f>IF(ISERROR(VLOOKUP(A128,【入力用】個人登録!$A$21:$Q$50,17,FALSE)),"",VLOOKUP(A128,【入力用】個人登録!$A$21:$Q$50,17,FALSE)) &amp; IF(ISERROR(VLOOKUP(A128,【入力用】個人登録!$A$59:$Q$127,17,FALSE)),"",VLOOKUP(A128,【入力用】個人登録!$A$59:$Q$127,17,FALSE))</f>
        <v/>
      </c>
      <c r="P128" s="790"/>
      <c r="Q128" s="790"/>
      <c r="R128" s="790"/>
      <c r="S128" s="790"/>
      <c r="T128" s="790"/>
      <c r="U128" s="790"/>
      <c r="V128" s="791"/>
      <c r="W128" s="792" t="str">
        <f>IF(ISERROR(VLOOKUP(A128,【入力用】個人登録!$A$21:$P$50,16,FALSE)),"",VLOOKUP(A128,【入力用】個人登録!$A$21:$P$50,16,FALSE)) &amp; IF(ISERROR(VLOOKUP(A128,【入力用】個人登録!$A$59:$P$127,16,FALSE)),"",VLOOKUP(A128,【入力用】個人登録!$A$59:$P$127,16,FALSE))</f>
        <v/>
      </c>
      <c r="X128" s="793"/>
      <c r="Y128" s="793"/>
      <c r="Z128" s="794"/>
      <c r="AA128" s="120" t="str">
        <f>IF(ISERROR(VLOOKUP(AJ128,【入力用】個人登録!$A$21:$P$50,2,FALSE)),"",VLOOKUP(AJ128,【入力用】個人登録!$A$21:$P$50,2,FALSE)) &amp; IF(ISERROR(VLOOKUP(AJ128,【入力用】個人登録!$A$59:$P$127,2,FALSE)),"",VLOOKUP(AJ128,【入力用】個人登録!$A$59:$P$127,2,FALSE))</f>
        <v/>
      </c>
      <c r="AB128" s="753" t="str">
        <f>IF(ISERROR(VLOOKUP(AJ128,【入力用】個人登録!$A$21:$P$50,5,FALSE)),"",VLOOKUP(AJ128,【入力用】個人登録!$A$21:$P$50,5,FALSE)) &amp; IF(ISERROR(VLOOKUP(AJ128,【入力用】個人登録!$A$59:$P$127,5,FALSE)),"",VLOOKUP(AJ128,【入力用】個人登録!$A$59:$P$127,5,FALSE))</f>
        <v/>
      </c>
      <c r="AC128" s="754"/>
      <c r="AD128" s="755"/>
      <c r="AE128" s="756" t="str">
        <f>TEXT(IF(ISERROR(VLOOKUP(AJ128,【入力用】個人登録!$A$21:$P$50,12,FALSE)),"",VLOOKUP(AJ128,【入力用】個人登録!$A$21:$P$50,12,FALSE)) &amp; IF(ISERROR(VLOOKUP(AJ128,【入力用】個人登録!$A$59:$P$127,12,FALSE)),"",VLOOKUP(AJ128,【入力用】個人登録!$A$59:$P$127,12,FALSE)),"yyyy/m/d")</f>
        <v/>
      </c>
      <c r="AF128" s="757"/>
      <c r="AG128" s="296" t="str">
        <f t="shared" si="7"/>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IF(ISERROR(VLOOKUP(A129,【入力用】個人登録!$A$21:$R$50,18,FALSE)),"",VLOOKUP(A129,【入力用】個人登録!$A$21:$R$50,18,FALSE)) &amp; IF(ISERROR(VLOOKUP(A129,【入力用】個人登録!$A$59:$R$127,18,FALSE)),"",VLOOKUP(A129,【入力用】個人登録!$A$59:$R$127,18,FALSE))</f>
        <v/>
      </c>
      <c r="C129" s="727" t="str">
        <f>IF(ISERROR(VLOOKUP(A129,【入力用】個人登録!$A$21:$P$50,2,FALSE)),"",VLOOKUP(A129,【入力用】個人登録!$A$21:$P$50,2,FALSE)) &amp; IF(ISERROR(VLOOKUP(A129,【入力用】個人登録!$A$59:$P$127,2,FALSE)),"",VLOOKUP(A129,【入力用】個人登録!$A$59:$P$127,2,FALSE))</f>
        <v/>
      </c>
      <c r="D129" s="728"/>
      <c r="E129" s="753" t="str">
        <f>IF(ISERROR(VLOOKUP(A129,【入力用】個人登録!$A$21:$P$50,5,FALSE)),"",VLOOKUP(A129,【入力用】個人登録!$A$21:$P$50,5,FALSE)) &amp; IF(ISERROR(VLOOKUP(A129,【入力用】個人登録!$A$59:$P$127,5,FALSE)),"",VLOOKUP(A129,【入力用】個人登録!$A$59:$P$127,5,FALSE))</f>
        <v/>
      </c>
      <c r="F129" s="755"/>
      <c r="G129" s="788" t="str">
        <f>TEXT(IF(ISERROR(VLOOKUP(A129,【入力用】個人登録!$A$21:$P$50,12,FALSE)),"",VLOOKUP(A129,【入力用】個人登録!$A$21:$P$50,12,FALSE)) &amp; IF(ISERROR(VLOOKUP(A129,【入力用】個人登録!$A$59:$P$127,12,FALSE)),"",VLOOKUP(A129,【入力用】個人登録!$A$59:$P$127,12,FALSE)),"yyyy/m/d")</f>
        <v/>
      </c>
      <c r="H129" s="788"/>
      <c r="I129" s="764" t="str">
        <f t="shared" si="6"/>
        <v/>
      </c>
      <c r="J129" s="764"/>
      <c r="K129" s="764"/>
      <c r="L129" s="764"/>
      <c r="M129" s="764"/>
      <c r="N129" s="764"/>
      <c r="O129" s="789" t="str">
        <f>IF(ISERROR(VLOOKUP(A129,【入力用】個人登録!$A$21:$Q$50,17,FALSE)),"",VLOOKUP(A129,【入力用】個人登録!$A$21:$Q$50,17,FALSE)) &amp; IF(ISERROR(VLOOKUP(A129,【入力用】個人登録!$A$59:$Q$127,17,FALSE)),"",VLOOKUP(A129,【入力用】個人登録!$A$59:$Q$127,17,FALSE))</f>
        <v/>
      </c>
      <c r="P129" s="790"/>
      <c r="Q129" s="790"/>
      <c r="R129" s="790"/>
      <c r="S129" s="790"/>
      <c r="T129" s="790"/>
      <c r="U129" s="790"/>
      <c r="V129" s="791"/>
      <c r="W129" s="792" t="str">
        <f>IF(ISERROR(VLOOKUP(A129,【入力用】個人登録!$A$21:$P$50,16,FALSE)),"",VLOOKUP(A129,【入力用】個人登録!$A$21:$P$50,16,FALSE)) &amp; IF(ISERROR(VLOOKUP(A129,【入力用】個人登録!$A$59:$P$127,16,FALSE)),"",VLOOKUP(A129,【入力用】個人登録!$A$59:$P$127,16,FALSE))</f>
        <v/>
      </c>
      <c r="X129" s="793"/>
      <c r="Y129" s="793"/>
      <c r="Z129" s="794"/>
      <c r="AA129" s="120" t="str">
        <f>IF(ISERROR(VLOOKUP(AJ129,【入力用】個人登録!$A$21:$P$50,2,FALSE)),"",VLOOKUP(AJ129,【入力用】個人登録!$A$21:$P$50,2,FALSE)) &amp; IF(ISERROR(VLOOKUP(AJ129,【入力用】個人登録!$A$59:$P$127,2,FALSE)),"",VLOOKUP(AJ129,【入力用】個人登録!$A$59:$P$127,2,FALSE))</f>
        <v/>
      </c>
      <c r="AB129" s="753" t="str">
        <f>IF(ISERROR(VLOOKUP(AJ129,【入力用】個人登録!$A$21:$P$50,5,FALSE)),"",VLOOKUP(AJ129,【入力用】個人登録!$A$21:$P$50,5,FALSE)) &amp; IF(ISERROR(VLOOKUP(AJ129,【入力用】個人登録!$A$59:$P$127,5,FALSE)),"",VLOOKUP(AJ129,【入力用】個人登録!$A$59:$P$127,5,FALSE))</f>
        <v/>
      </c>
      <c r="AC129" s="754"/>
      <c r="AD129" s="755"/>
      <c r="AE129" s="756" t="str">
        <f>TEXT(IF(ISERROR(VLOOKUP(AJ129,【入力用】個人登録!$A$21:$P$50,12,FALSE)),"",VLOOKUP(AJ129,【入力用】個人登録!$A$21:$P$50,12,FALSE)) &amp; IF(ISERROR(VLOOKUP(AJ129,【入力用】個人登録!$A$59:$P$127,12,FALSE)),"",VLOOKUP(AJ129,【入力用】個人登録!$A$59:$P$127,12,FALSE)),"yyyy/m/d")</f>
        <v/>
      </c>
      <c r="AF129" s="757"/>
      <c r="AG129" s="296" t="str">
        <f t="shared" si="7"/>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IF(ISERROR(VLOOKUP(A130,【入力用】個人登録!$A$21:$R$50,18,FALSE)),"",VLOOKUP(A130,【入力用】個人登録!$A$21:$R$50,18,FALSE)) &amp; IF(ISERROR(VLOOKUP(A130,【入力用】個人登録!$A$59:$R$127,18,FALSE)),"",VLOOKUP(A130,【入力用】個人登録!$A$59:$R$127,18,FALSE))</f>
        <v/>
      </c>
      <c r="C130" s="729" t="str">
        <f>IF(ISERROR(VLOOKUP(A130,【入力用】個人登録!$A$21:$P$50,2,FALSE)),"",VLOOKUP(A130,【入力用】個人登録!$A$21:$P$50,2,FALSE)) &amp; IF(ISERROR(VLOOKUP(A130,【入力用】個人登録!$A$59:$P$127,2,FALSE)),"",VLOOKUP(A130,【入力用】個人登録!$A$59:$P$127,2,FALSE))</f>
        <v/>
      </c>
      <c r="D130" s="730"/>
      <c r="E130" s="775" t="str">
        <f>IF(ISERROR(VLOOKUP(A130,【入力用】個人登録!$A$21:$P$50,5,FALSE)),"",VLOOKUP(A130,【入力用】個人登録!$A$21:$P$50,5,FALSE)) &amp; IF(ISERROR(VLOOKUP(A130,【入力用】個人登録!$A$59:$P$127,5,FALSE)),"",VLOOKUP(A130,【入力用】個人登録!$A$59:$P$127,5,FALSE))</f>
        <v/>
      </c>
      <c r="F130" s="776"/>
      <c r="G130" s="777" t="str">
        <f>TEXT(IF(ISERROR(VLOOKUP(A130,【入力用】個人登録!$A$21:$P$50,12,FALSE)),"",VLOOKUP(A130,【入力用】個人登録!$A$21:$P$50,12,FALSE)) &amp; IF(ISERROR(VLOOKUP(A130,【入力用】個人登録!$A$59:$P$127,12,FALSE)),"",VLOOKUP(A130,【入力用】個人登録!$A$59:$P$127,12,FALSE)),"yyyy/m/d")</f>
        <v/>
      </c>
      <c r="H130" s="777"/>
      <c r="I130" s="778" t="str">
        <f t="shared" si="6"/>
        <v/>
      </c>
      <c r="J130" s="778"/>
      <c r="K130" s="778"/>
      <c r="L130" s="778"/>
      <c r="M130" s="778"/>
      <c r="N130" s="778"/>
      <c r="O130" s="779" t="str">
        <f>IF(ISERROR(VLOOKUP(A130,【入力用】個人登録!$A$21:$Q$50,17,FALSE)),"",VLOOKUP(A130,【入力用】個人登録!$A$21:$Q$50,17,FALSE)) &amp; IF(ISERROR(VLOOKUP(A130,【入力用】個人登録!$A$59:$Q$127,17,FALSE)),"",VLOOKUP(A130,【入力用】個人登録!$A$59:$Q$127,17,FALSE))</f>
        <v/>
      </c>
      <c r="P130" s="780"/>
      <c r="Q130" s="780"/>
      <c r="R130" s="780"/>
      <c r="S130" s="780"/>
      <c r="T130" s="780"/>
      <c r="U130" s="780"/>
      <c r="V130" s="781"/>
      <c r="W130" s="782" t="str">
        <f>IF(ISERROR(VLOOKUP(A130,【入力用】個人登録!$A$21:$P$50,16,FALSE)),"",VLOOKUP(A130,【入力用】個人登録!$A$21:$P$50,16,FALSE)) &amp; IF(ISERROR(VLOOKUP(A130,【入力用】個人登録!$A$59:$P$127,16,FALSE)),"",VLOOKUP(A130,【入力用】個人登録!$A$59:$P$127,16,FALSE))</f>
        <v/>
      </c>
      <c r="X130" s="783"/>
      <c r="Y130" s="783"/>
      <c r="Z130" s="784"/>
      <c r="AA130" s="123" t="str">
        <f>IF(ISERROR(VLOOKUP(AJ130,【入力用】個人登録!$A$21:$P$50,2,FALSE)),"",VLOOKUP(AJ130,【入力用】個人登録!$A$21:$P$50,2,FALSE)) &amp; IF(ISERROR(VLOOKUP(AJ130,【入力用】個人登録!$A$59:$P$127,2,FALSE)),"",VLOOKUP(AJ130,【入力用】個人登録!$A$59:$P$127,2,FALSE))</f>
        <v/>
      </c>
      <c r="AB130" s="775" t="str">
        <f>IF(ISERROR(VLOOKUP(AJ130,【入力用】個人登録!$A$21:$P$50,5,FALSE)),"",VLOOKUP(AJ130,【入力用】個人登録!$A$21:$P$50,5,FALSE)) &amp; IF(ISERROR(VLOOKUP(AJ130,【入力用】個人登録!$A$59:$P$127,5,FALSE)),"",VLOOKUP(AJ130,【入力用】個人登録!$A$59:$P$127,5,FALSE))</f>
        <v/>
      </c>
      <c r="AC130" s="785"/>
      <c r="AD130" s="776"/>
      <c r="AE130" s="786" t="str">
        <f>TEXT(IF(ISERROR(VLOOKUP(AJ130,【入力用】個人登録!$A$21:$P$50,12,FALSE)),"",VLOOKUP(AJ130,【入力用】個人登録!$A$21:$P$50,12,FALSE)) &amp; IF(ISERROR(VLOOKUP(AJ130,【入力用】個人登録!$A$59:$P$127,12,FALSE)),"",VLOOKUP(AJ130,【入力用】個人登録!$A$59:$P$127,12,FALSE)),"yyyy/m/d")</f>
        <v/>
      </c>
      <c r="AF130" s="787"/>
      <c r="AG130" s="297" t="str">
        <f t="shared" si="7"/>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748" t="s">
        <v>52</v>
      </c>
      <c r="E132" s="748"/>
      <c r="F132" s="748"/>
      <c r="G132" s="748"/>
      <c r="H132" s="748"/>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row>
    <row r="133" spans="1:36" ht="12.75" customHeight="1">
      <c r="C133" s="2"/>
      <c r="D133" s="748" t="s">
        <v>53</v>
      </c>
      <c r="E133" s="748"/>
      <c r="F133" s="748"/>
      <c r="G133" s="748"/>
      <c r="H133" s="748"/>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Gv6Sm1xY5HL8vm5AL9TgLGXgn/tu10jPgxxXQ6mL6EM5dRqC9wVpv/TGM2SS+rt6Lnl6QGVirk1vo5QVTYco7Q==" saltValue="6e91AWgqlAgFNZsxcGnaNw==" spinCount="100000" sheet="1" objects="1" scenarios="1"/>
  <dataConsolidate/>
  <mergeCells count="807">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AU10:AX11"/>
    <mergeCell ref="AH10:AH11"/>
    <mergeCell ref="AI10:AI11"/>
    <mergeCell ref="AE10:AF11"/>
    <mergeCell ref="AG12:AG13"/>
    <mergeCell ref="AH12:AH13"/>
    <mergeCell ref="AI12:AI13"/>
    <mergeCell ref="AJ10:AJ11"/>
    <mergeCell ref="AB10:AD11"/>
    <mergeCell ref="AJ12:AJ13"/>
    <mergeCell ref="AK12:AK13"/>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E4:AI4"/>
    <mergeCell ref="AE5:AI5"/>
    <mergeCell ref="AE8:AI9"/>
    <mergeCell ref="AE12:AF13"/>
    <mergeCell ref="AE16:AF17"/>
    <mergeCell ref="AG16:AG17"/>
    <mergeCell ref="AH16:AH17"/>
    <mergeCell ref="AG14:AG15"/>
    <mergeCell ref="AI14:AI15"/>
    <mergeCell ref="AH14:AH15"/>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C43:E43"/>
    <mergeCell ref="G43:Z44"/>
    <mergeCell ref="AA43:AA44"/>
    <mergeCell ref="AB43:AD44"/>
    <mergeCell ref="AE43:AF44"/>
    <mergeCell ref="AH43:AH44"/>
    <mergeCell ref="AI43:AI44"/>
    <mergeCell ref="C41:E42"/>
    <mergeCell ref="F41:S42"/>
    <mergeCell ref="T41:Y41"/>
    <mergeCell ref="Z41:Z42"/>
    <mergeCell ref="AA41:AA4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E57:F57"/>
    <mergeCell ref="G57:H57"/>
    <mergeCell ref="I57:N57"/>
    <mergeCell ref="O57:V57"/>
    <mergeCell ref="W57:Z57"/>
    <mergeCell ref="AB57:AD57"/>
    <mergeCell ref="AE57:AF57"/>
    <mergeCell ref="E56:F56"/>
    <mergeCell ref="G56:H56"/>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AE61:AF61"/>
    <mergeCell ref="E61:F61"/>
    <mergeCell ref="G61:H61"/>
    <mergeCell ref="I61:N61"/>
    <mergeCell ref="O61:V61"/>
    <mergeCell ref="W61:Z61"/>
    <mergeCell ref="AB61:AD61"/>
    <mergeCell ref="E60:F60"/>
    <mergeCell ref="G60:H60"/>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6:E76"/>
    <mergeCell ref="G76:Z77"/>
    <mergeCell ref="AA76:AA77"/>
    <mergeCell ref="AB76:AD77"/>
    <mergeCell ref="AE76:AF77"/>
    <mergeCell ref="AH76:AH77"/>
    <mergeCell ref="AI76:AI77"/>
    <mergeCell ref="AU76:AX77"/>
    <mergeCell ref="C77:E77"/>
    <mergeCell ref="C78:E78"/>
    <mergeCell ref="G78:Z79"/>
    <mergeCell ref="AA78:AA79"/>
    <mergeCell ref="AB78:AD79"/>
    <mergeCell ref="AE78:AF79"/>
    <mergeCell ref="AG78:AG79"/>
    <mergeCell ref="AH78:AH79"/>
    <mergeCell ref="AI78:AI79"/>
    <mergeCell ref="C79:E79"/>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E93:F93"/>
    <mergeCell ref="G93:H93"/>
    <mergeCell ref="I93:N93"/>
    <mergeCell ref="O93:V93"/>
    <mergeCell ref="W93:Z93"/>
    <mergeCell ref="AB93:AD93"/>
    <mergeCell ref="AE93:AF93"/>
    <mergeCell ref="E92:F92"/>
    <mergeCell ref="G92:H92"/>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D107:AD108"/>
    <mergeCell ref="AE107:AI108"/>
    <mergeCell ref="T108:Y108"/>
    <mergeCell ref="G109:Z110"/>
    <mergeCell ref="AA109:AA110"/>
    <mergeCell ref="AB109:AD110"/>
    <mergeCell ref="AE109:AF110"/>
    <mergeCell ref="AH109:AH110"/>
    <mergeCell ref="AI109:AI110"/>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E121:AF121"/>
    <mergeCell ref="AE123:AF123"/>
    <mergeCell ref="G122:H122"/>
    <mergeCell ref="I122:N122"/>
    <mergeCell ref="O122:V122"/>
    <mergeCell ref="W122:Z122"/>
    <mergeCell ref="W121:Z121"/>
    <mergeCell ref="AB121:AD121"/>
    <mergeCell ref="G121:H121"/>
    <mergeCell ref="I121:N121"/>
    <mergeCell ref="O121:V121"/>
    <mergeCell ref="E122:F122"/>
    <mergeCell ref="I123:N123"/>
    <mergeCell ref="O123:V123"/>
    <mergeCell ref="W123:Z123"/>
    <mergeCell ref="AB123:AD123"/>
    <mergeCell ref="AB120:AD120"/>
    <mergeCell ref="I119:N119"/>
    <mergeCell ref="O119:V119"/>
    <mergeCell ref="W119:Z119"/>
    <mergeCell ref="E124:F124"/>
    <mergeCell ref="G124:H124"/>
    <mergeCell ref="I124:N124"/>
    <mergeCell ref="O124:V124"/>
    <mergeCell ref="W124:Z124"/>
    <mergeCell ref="AB124:AD124"/>
    <mergeCell ref="AE124:AF124"/>
    <mergeCell ref="E123:F123"/>
    <mergeCell ref="G123:H123"/>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D132:AI132"/>
    <mergeCell ref="D133:AI133"/>
    <mergeCell ref="AE129:AF129"/>
    <mergeCell ref="E130:F130"/>
    <mergeCell ref="G130:H130"/>
    <mergeCell ref="I130:N130"/>
    <mergeCell ref="O130:V130"/>
    <mergeCell ref="W130:Z130"/>
    <mergeCell ref="AB130:AD130"/>
    <mergeCell ref="AE130:AF130"/>
    <mergeCell ref="C130:D130"/>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s>
  <phoneticPr fontId="5"/>
  <conditionalFormatting sqref="C24:V24">
    <cfRule type="expression" dxfId="41" priority="306">
      <formula>$B24="1"</formula>
    </cfRule>
  </conditionalFormatting>
  <conditionalFormatting sqref="C25:Z31">
    <cfRule type="expression" dxfId="40" priority="1">
      <formula>$B25="1"</formula>
    </cfRule>
  </conditionalFormatting>
  <conditionalFormatting sqref="C53:Z64">
    <cfRule type="expression" dxfId="39" priority="28">
      <formula>$B53="1"</formula>
    </cfRule>
  </conditionalFormatting>
  <conditionalFormatting sqref="C86:Z97">
    <cfRule type="expression" dxfId="38" priority="16">
      <formula>$B86="1"</formula>
    </cfRule>
  </conditionalFormatting>
  <conditionalFormatting sqref="C119:Z130">
    <cfRule type="expression" dxfId="37" priority="4">
      <formula>$B119="1"</formula>
    </cfRule>
  </conditionalFormatting>
  <conditionalFormatting sqref="AA12:AI31">
    <cfRule type="expression" dxfId="36" priority="172">
      <formula>$AK12="1"</formula>
    </cfRule>
  </conditionalFormatting>
  <conditionalFormatting sqref="AA45:AI64">
    <cfRule type="expression" dxfId="35" priority="148">
      <formula>$AK45="1"</formula>
    </cfRule>
  </conditionalFormatting>
  <conditionalFormatting sqref="AA78:AI97">
    <cfRule type="expression" dxfId="34" priority="124">
      <formula>$AK78="1"</formula>
    </cfRule>
  </conditionalFormatting>
  <conditionalFormatting sqref="AA111:AI130">
    <cfRule type="expression" dxfId="33" priority="100">
      <formula>$AK111="1"</formula>
    </cfRule>
  </conditionalFormatting>
  <dataValidations disablePrompts="1"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zoomScale="75" zoomScaleNormal="75" zoomScaleSheetLayoutView="75" workbookViewId="0">
      <selection activeCell="L3" sqref="L3"/>
    </sheetView>
  </sheetViews>
  <sheetFormatPr defaultColWidth="13" defaultRowHeight="13.5"/>
  <cols>
    <col min="1" max="1" width="3.625" style="86" customWidth="1"/>
    <col min="2" max="2" width="5.625" style="47" customWidth="1"/>
    <col min="3" max="3" width="2.375" style="47" customWidth="1"/>
    <col min="4" max="4" width="3.375" style="47" customWidth="1"/>
    <col min="5" max="5" width="4.75" style="47" customWidth="1"/>
    <col min="6" max="6" width="9.625" style="47" customWidth="1"/>
    <col min="7" max="7" width="7.125" style="47" customWidth="1"/>
    <col min="8" max="26" width="2.75" style="47" customWidth="1"/>
    <col min="27" max="27" width="3.625" style="47" customWidth="1"/>
    <col min="28" max="29" width="2.75" style="47" customWidth="1"/>
    <col min="30" max="30" width="7.625" style="47" customWidth="1"/>
    <col min="31" max="31" width="6.75" style="47" customWidth="1"/>
    <col min="32" max="32" width="5.75" style="47" customWidth="1"/>
    <col min="33" max="33" width="16.75" style="47" customWidth="1"/>
    <col min="34" max="34" width="23.75" style="47" customWidth="1"/>
    <col min="35" max="35" width="11.125" style="47" customWidth="1"/>
    <col min="36" max="36" width="5.625" style="86" customWidth="1"/>
    <col min="37" max="16384" width="13" style="47"/>
  </cols>
  <sheetData>
    <row r="1" spans="1:50" ht="30" customHeight="1">
      <c r="A1" s="85"/>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85"/>
    </row>
    <row r="2" spans="1:50" ht="18" customHeight="1" thickBot="1">
      <c r="C2" s="2"/>
      <c r="D2" s="2"/>
      <c r="E2" s="741" t="str">
        <f>【入力用】日本協会登録用紙!E2</f>
        <v>Ａ 表 （日本協会）</v>
      </c>
      <c r="F2" s="738"/>
      <c r="G2" s="738"/>
      <c r="H2" s="3"/>
      <c r="I2" s="3"/>
      <c r="J2" s="3"/>
      <c r="K2" s="3"/>
      <c r="L2" s="749">
        <v>2026</v>
      </c>
      <c r="M2" s="749"/>
      <c r="N2" s="3" t="s">
        <v>49</v>
      </c>
      <c r="O2" s="3"/>
      <c r="P2" s="3"/>
      <c r="Q2" s="3"/>
      <c r="R2" s="3" t="s">
        <v>50</v>
      </c>
      <c r="S2" s="3"/>
      <c r="T2" s="3"/>
      <c r="U2" s="87" t="s">
        <v>55</v>
      </c>
      <c r="V2" s="773" t="s">
        <v>268</v>
      </c>
      <c r="W2" s="773"/>
      <c r="X2" s="88">
        <f>IF(AA8&lt;29,1,IF(AA8&lt;57,2,IF(AA8&lt;85,3,4)))</f>
        <v>1</v>
      </c>
      <c r="Y2" s="89"/>
      <c r="Z2" s="3"/>
      <c r="AA2" s="3"/>
      <c r="AB2" s="90"/>
      <c r="AC2" s="3"/>
      <c r="AD2" s="3"/>
      <c r="AE2" s="3"/>
      <c r="AF2" s="3" t="s">
        <v>51</v>
      </c>
      <c r="AG2" s="2"/>
      <c r="AH2" s="2"/>
      <c r="AI2" s="2"/>
    </row>
    <row r="3" spans="1:50" ht="18.75" customHeight="1">
      <c r="C3" s="91"/>
      <c r="D3" s="92"/>
      <c r="E3" s="92"/>
      <c r="F3" s="93"/>
      <c r="G3" s="94"/>
      <c r="H3" s="853" t="s">
        <v>12</v>
      </c>
      <c r="I3" s="95"/>
      <c r="J3" s="95"/>
      <c r="K3" s="96"/>
      <c r="L3" s="95"/>
      <c r="M3" s="96"/>
      <c r="N3" s="97" t="str">
        <f>【入力用】チーム登録!D37</f>
        <v>○</v>
      </c>
      <c r="O3" s="97" t="str">
        <f>【入力用】チーム登録!D38</f>
        <v>○</v>
      </c>
      <c r="P3" s="96"/>
      <c r="Q3" s="96"/>
      <c r="R3" s="96"/>
      <c r="S3" s="96"/>
      <c r="T3" s="96"/>
      <c r="U3" s="96"/>
      <c r="V3" s="96"/>
      <c r="W3" s="96"/>
      <c r="X3" s="96"/>
      <c r="Y3" s="96"/>
      <c r="Z3" s="96"/>
      <c r="AA3" s="96"/>
      <c r="AB3" s="96"/>
      <c r="AC3" s="98"/>
      <c r="AD3" s="186"/>
      <c r="AE3" s="187"/>
      <c r="AF3" s="187"/>
      <c r="AG3" s="187"/>
      <c r="AH3" s="187"/>
      <c r="AI3" s="188"/>
      <c r="AJ3" s="99"/>
    </row>
    <row r="4" spans="1:50" ht="28.5" customHeight="1">
      <c r="C4" s="737" t="s">
        <v>8</v>
      </c>
      <c r="D4" s="738"/>
      <c r="E4" s="739"/>
      <c r="F4" s="100"/>
      <c r="G4" s="179"/>
      <c r="H4" s="854"/>
      <c r="I4" s="750" t="s">
        <v>13</v>
      </c>
      <c r="J4" s="750" t="s">
        <v>19</v>
      </c>
      <c r="K4" s="750" t="s">
        <v>20</v>
      </c>
      <c r="L4" s="750" t="s">
        <v>21</v>
      </c>
      <c r="M4" s="750" t="s">
        <v>22</v>
      </c>
      <c r="N4" s="750" t="s">
        <v>23</v>
      </c>
      <c r="O4" s="750" t="s">
        <v>24</v>
      </c>
      <c r="P4" s="750" t="s">
        <v>25</v>
      </c>
      <c r="Q4" s="750" t="s">
        <v>26</v>
      </c>
      <c r="R4" s="750" t="s">
        <v>54</v>
      </c>
      <c r="S4" s="750" t="s">
        <v>27</v>
      </c>
      <c r="T4" s="750" t="s">
        <v>28</v>
      </c>
      <c r="U4" s="750" t="s">
        <v>29</v>
      </c>
      <c r="V4" s="750" t="s">
        <v>30</v>
      </c>
      <c r="W4" s="750" t="s">
        <v>31</v>
      </c>
      <c r="X4" s="750" t="s">
        <v>32</v>
      </c>
      <c r="Y4" s="750" t="s">
        <v>33</v>
      </c>
      <c r="Z4" s="750" t="s">
        <v>34</v>
      </c>
      <c r="AA4" s="750" t="s">
        <v>35</v>
      </c>
      <c r="AB4" s="750" t="s">
        <v>36</v>
      </c>
      <c r="AC4" s="850" t="s">
        <v>37</v>
      </c>
      <c r="AD4" s="189">
        <v>1</v>
      </c>
      <c r="AE4" s="879" t="s">
        <v>568</v>
      </c>
      <c r="AF4" s="879"/>
      <c r="AG4" s="879"/>
      <c r="AH4" s="879"/>
      <c r="AI4" s="880"/>
      <c r="AJ4" s="99"/>
    </row>
    <row r="5" spans="1:50" ht="30" customHeight="1">
      <c r="C5" s="740"/>
      <c r="D5" s="738"/>
      <c r="E5" s="739"/>
      <c r="F5" s="746">
        <f>【入力用】チーム登録!D18</f>
        <v>0</v>
      </c>
      <c r="G5" s="747"/>
      <c r="H5" s="854"/>
      <c r="I5" s="751"/>
      <c r="J5" s="751"/>
      <c r="K5" s="751"/>
      <c r="L5" s="751"/>
      <c r="M5" s="751"/>
      <c r="N5" s="751"/>
      <c r="O5" s="751"/>
      <c r="P5" s="751"/>
      <c r="Q5" s="751"/>
      <c r="R5" s="751"/>
      <c r="S5" s="751"/>
      <c r="T5" s="751"/>
      <c r="U5" s="751"/>
      <c r="V5" s="751"/>
      <c r="W5" s="751"/>
      <c r="X5" s="751"/>
      <c r="Y5" s="751"/>
      <c r="Z5" s="751"/>
      <c r="AA5" s="751"/>
      <c r="AB5" s="751"/>
      <c r="AC5" s="851"/>
      <c r="AD5" s="190">
        <v>2</v>
      </c>
      <c r="AE5" s="881" t="s">
        <v>567</v>
      </c>
      <c r="AF5" s="881"/>
      <c r="AG5" s="881"/>
      <c r="AH5" s="881"/>
      <c r="AI5" s="882"/>
      <c r="AJ5" s="99"/>
    </row>
    <row r="6" spans="1:50" ht="9" customHeight="1">
      <c r="C6" s="860" t="s">
        <v>9</v>
      </c>
      <c r="D6" s="738"/>
      <c r="E6" s="739"/>
      <c r="F6" s="100"/>
      <c r="G6" s="103"/>
      <c r="H6" s="854"/>
      <c r="I6" s="751"/>
      <c r="J6" s="751"/>
      <c r="K6" s="751"/>
      <c r="L6" s="751"/>
      <c r="M6" s="751"/>
      <c r="N6" s="751"/>
      <c r="O6" s="751"/>
      <c r="P6" s="751"/>
      <c r="Q6" s="751"/>
      <c r="R6" s="751"/>
      <c r="S6" s="751"/>
      <c r="T6" s="751"/>
      <c r="U6" s="751"/>
      <c r="V6" s="751"/>
      <c r="W6" s="751"/>
      <c r="X6" s="751"/>
      <c r="Y6" s="751"/>
      <c r="Z6" s="751"/>
      <c r="AA6" s="751"/>
      <c r="AB6" s="751"/>
      <c r="AC6" s="851"/>
      <c r="AD6" s="191"/>
      <c r="AE6" s="192"/>
      <c r="AF6" s="192"/>
      <c r="AG6" s="192"/>
      <c r="AH6" s="192"/>
      <c r="AI6" s="193"/>
      <c r="AJ6" s="99"/>
    </row>
    <row r="7" spans="1:50" ht="27.75" customHeight="1" thickBot="1">
      <c r="C7" s="734"/>
      <c r="D7" s="735"/>
      <c r="E7" s="736"/>
      <c r="F7" s="100"/>
      <c r="G7" s="105" t="str">
        <f>【入力用】チーム登録!E18</f>
        <v>県</v>
      </c>
      <c r="H7" s="855"/>
      <c r="I7" s="752"/>
      <c r="J7" s="752"/>
      <c r="K7" s="752"/>
      <c r="L7" s="752"/>
      <c r="M7" s="752"/>
      <c r="N7" s="752"/>
      <c r="O7" s="752"/>
      <c r="P7" s="752"/>
      <c r="Q7" s="752"/>
      <c r="R7" s="752"/>
      <c r="S7" s="752"/>
      <c r="T7" s="752"/>
      <c r="U7" s="752"/>
      <c r="V7" s="752"/>
      <c r="W7" s="752"/>
      <c r="X7" s="752"/>
      <c r="Y7" s="752"/>
      <c r="Z7" s="752"/>
      <c r="AA7" s="752"/>
      <c r="AB7" s="752"/>
      <c r="AC7" s="852"/>
      <c r="AD7" s="190">
        <v>3</v>
      </c>
      <c r="AE7" s="194" t="s">
        <v>47</v>
      </c>
      <c r="AF7" s="192"/>
      <c r="AG7" s="192"/>
      <c r="AH7" s="192"/>
      <c r="AI7" s="193"/>
      <c r="AJ7" s="99"/>
      <c r="AK7" s="56"/>
    </row>
    <row r="8" spans="1:50" ht="13.5" customHeight="1">
      <c r="C8" s="731" t="s">
        <v>7</v>
      </c>
      <c r="D8" s="732"/>
      <c r="E8" s="733"/>
      <c r="F8" s="841">
        <f>【入力用】チーム登録!D14</f>
        <v>0</v>
      </c>
      <c r="G8" s="842"/>
      <c r="H8" s="842"/>
      <c r="I8" s="842"/>
      <c r="J8" s="842"/>
      <c r="K8" s="842"/>
      <c r="L8" s="842"/>
      <c r="M8" s="842"/>
      <c r="N8" s="842"/>
      <c r="O8" s="842"/>
      <c r="P8" s="842"/>
      <c r="Q8" s="842"/>
      <c r="R8" s="842"/>
      <c r="S8" s="842"/>
      <c r="T8" s="891" t="s">
        <v>42</v>
      </c>
      <c r="U8" s="891"/>
      <c r="V8" s="891"/>
      <c r="W8" s="891"/>
      <c r="X8" s="891"/>
      <c r="Y8" s="891"/>
      <c r="Z8" s="848" t="s">
        <v>57</v>
      </c>
      <c r="AA8" s="917">
        <f>4-COUNTBLANK(E20:E23)+8-COUNTBLANK(C24:C31)+16-(COUNTBLANK(AA12:AA31)-4)+12-COUNTBLANK(C53:C64)+16-(COUNTBLANK(AA45:AA64)-4)+12-COUNTBLANK(C86:C97)+16-(COUNTBLANK(AA78:AA97)-4)+12-COUNTBLANK(C119:C130)+16-(COUNTBLANK(AA111:AA130)-4)</f>
        <v>1</v>
      </c>
      <c r="AB8" s="848" t="s">
        <v>58</v>
      </c>
      <c r="AC8" s="848" t="s">
        <v>59</v>
      </c>
      <c r="AD8" s="887">
        <v>4</v>
      </c>
      <c r="AE8" s="883" t="s">
        <v>48</v>
      </c>
      <c r="AF8" s="883"/>
      <c r="AG8" s="883"/>
      <c r="AH8" s="883"/>
      <c r="AI8" s="884"/>
      <c r="AJ8" s="772"/>
    </row>
    <row r="9" spans="1:50" ht="13.5" customHeight="1" thickBot="1">
      <c r="C9" s="734"/>
      <c r="D9" s="735"/>
      <c r="E9" s="736"/>
      <c r="F9" s="843"/>
      <c r="G9" s="844"/>
      <c r="H9" s="844"/>
      <c r="I9" s="844"/>
      <c r="J9" s="844"/>
      <c r="K9" s="844"/>
      <c r="L9" s="844"/>
      <c r="M9" s="844"/>
      <c r="N9" s="844"/>
      <c r="O9" s="844"/>
      <c r="P9" s="844"/>
      <c r="Q9" s="844"/>
      <c r="R9" s="844"/>
      <c r="S9" s="844"/>
      <c r="T9" s="892" t="s">
        <v>43</v>
      </c>
      <c r="U9" s="892"/>
      <c r="V9" s="892"/>
      <c r="W9" s="892"/>
      <c r="X9" s="892"/>
      <c r="Y9" s="892"/>
      <c r="Z9" s="849"/>
      <c r="AA9" s="918"/>
      <c r="AB9" s="849"/>
      <c r="AC9" s="849"/>
      <c r="AD9" s="888"/>
      <c r="AE9" s="885"/>
      <c r="AF9" s="885"/>
      <c r="AG9" s="885"/>
      <c r="AH9" s="885"/>
      <c r="AI9" s="886"/>
      <c r="AJ9" s="772"/>
    </row>
    <row r="10" spans="1:50" ht="13.5" customHeight="1">
      <c r="C10" s="731" t="s">
        <v>14</v>
      </c>
      <c r="D10" s="732"/>
      <c r="E10" s="733"/>
      <c r="F10" s="108" t="s">
        <v>15</v>
      </c>
      <c r="G10" s="872">
        <f>【入力用】チーム登録!D21</f>
        <v>0</v>
      </c>
      <c r="H10" s="873"/>
      <c r="I10" s="873"/>
      <c r="J10" s="873"/>
      <c r="K10" s="873"/>
      <c r="L10" s="873"/>
      <c r="M10" s="873"/>
      <c r="N10" s="873"/>
      <c r="O10" s="873"/>
      <c r="P10" s="873"/>
      <c r="Q10" s="873"/>
      <c r="R10" s="873"/>
      <c r="S10" s="873"/>
      <c r="T10" s="873"/>
      <c r="U10" s="873"/>
      <c r="V10" s="873"/>
      <c r="W10" s="873"/>
      <c r="X10" s="873"/>
      <c r="Y10" s="873"/>
      <c r="Z10" s="874"/>
      <c r="AA10" s="868" t="s">
        <v>17</v>
      </c>
      <c r="AB10" s="837" t="s">
        <v>10</v>
      </c>
      <c r="AC10" s="837"/>
      <c r="AD10" s="838"/>
      <c r="AE10" s="838" t="s">
        <v>11</v>
      </c>
      <c r="AF10" s="838"/>
      <c r="AG10" s="109" t="s">
        <v>38</v>
      </c>
      <c r="AH10" s="838" t="s">
        <v>40</v>
      </c>
      <c r="AI10" s="839" t="s">
        <v>41</v>
      </c>
      <c r="AJ10" s="902"/>
      <c r="AU10" s="811"/>
      <c r="AV10" s="811"/>
      <c r="AW10" s="811"/>
      <c r="AX10" s="812"/>
    </row>
    <row r="11" spans="1:50" ht="13.5" customHeight="1" thickBot="1">
      <c r="C11" s="813" t="s">
        <v>6</v>
      </c>
      <c r="D11" s="735"/>
      <c r="E11" s="736"/>
      <c r="F11" s="110">
        <f>【入力用】チーム登録!D20</f>
        <v>0</v>
      </c>
      <c r="G11" s="875"/>
      <c r="H11" s="876"/>
      <c r="I11" s="876"/>
      <c r="J11" s="876"/>
      <c r="K11" s="876"/>
      <c r="L11" s="876"/>
      <c r="M11" s="876"/>
      <c r="N11" s="876"/>
      <c r="O11" s="876"/>
      <c r="P11" s="876"/>
      <c r="Q11" s="876"/>
      <c r="R11" s="876"/>
      <c r="S11" s="876"/>
      <c r="T11" s="876"/>
      <c r="U11" s="876"/>
      <c r="V11" s="876"/>
      <c r="W11" s="876"/>
      <c r="X11" s="876"/>
      <c r="Y11" s="876"/>
      <c r="Z11" s="877"/>
      <c r="AA11" s="869"/>
      <c r="AB11" s="742"/>
      <c r="AC11" s="742"/>
      <c r="AD11" s="742"/>
      <c r="AE11" s="742"/>
      <c r="AF11" s="742"/>
      <c r="AG11" s="180" t="s">
        <v>39</v>
      </c>
      <c r="AH11" s="742"/>
      <c r="AI11" s="840"/>
      <c r="AJ11" s="772"/>
      <c r="AU11" s="811"/>
      <c r="AV11" s="811"/>
      <c r="AW11" s="811"/>
      <c r="AX11" s="812"/>
    </row>
    <row r="12" spans="1:50" ht="13.5" customHeight="1">
      <c r="B12" s="111">
        <f>COUNTBLANK(E20:E23)</f>
        <v>4</v>
      </c>
      <c r="C12" s="731" t="s">
        <v>14</v>
      </c>
      <c r="D12" s="732"/>
      <c r="E12" s="733"/>
      <c r="F12" s="112" t="s">
        <v>15</v>
      </c>
      <c r="G12" s="913">
        <f>【入力用】チーム登録!D32</f>
        <v>0</v>
      </c>
      <c r="H12" s="914"/>
      <c r="I12" s="914"/>
      <c r="J12" s="914"/>
      <c r="K12" s="914"/>
      <c r="L12" s="914"/>
      <c r="M12" s="914"/>
      <c r="N12" s="914"/>
      <c r="O12" s="914"/>
      <c r="P12" s="914"/>
      <c r="Q12" s="914"/>
      <c r="R12" s="914"/>
      <c r="S12" s="914"/>
      <c r="T12" s="914"/>
      <c r="U12" s="914"/>
      <c r="V12" s="914"/>
      <c r="W12" s="914"/>
      <c r="X12" s="914"/>
      <c r="Y12" s="914"/>
      <c r="Z12" s="914"/>
      <c r="AA12" s="805" t="str">
        <f>IF(ISERROR(VLOOKUP(AJ12,【入力用】個人登録!$A$21:$P$50,2,FALSE)),"",VLOOKUP(AJ12,【入力用】個人登録!$A$21:$P$50,2,FALSE)) &amp; IF(ISERROR(VLOOKUP(AJ12,【入力用】個人登録!$A$59:$P$127,2,FALSE)),"",VLOOKUP(AJ12,【入力用】個人登録!$A$59:$P$127,2,FALSE))</f>
        <v/>
      </c>
      <c r="AB12" s="807" t="str">
        <f>IF(ISERROR(VLOOKUP(AJ12,【入力用】個人登録!$A$21:$P$50,5,FALSE)),"",VLOOKUP(AJ12,【入力用】個人登録!$A$21:$P$50,5,FALSE)) &amp; IF(ISERROR(VLOOKUP(AJ12,【入力用】個人登録!$A$59:$P$127,5,FALSE)),"",VLOOKUP(AJ12,【入力用】個人登録!$A$59:$P$127,5,FALSE))</f>
        <v/>
      </c>
      <c r="AC12" s="742"/>
      <c r="AD12" s="742"/>
      <c r="AE12" s="760" t="str">
        <f>TEXT(IF(ISERROR(VLOOKUP(AJ12,【入力用】個人登録!$A$21:$P$50,12,FALSE)),"",VLOOKUP(AJ12,【入力用】個人登録!$A$21:$P$50,12,FALSE)) &amp; IF(ISERROR(VLOOKUP(AJ12,【入力用】個人登録!$A$59:$P$127,12,FALSE)),"",VLOOKUP(AJ12,【入力用】個人登録!$A$59:$P$127,12,FALSE)),"yyyy/m/d")</f>
        <v/>
      </c>
      <c r="AF12" s="761"/>
      <c r="AG12" s="867" t="str">
        <f>IF(AA12="","",$F$8)</f>
        <v/>
      </c>
      <c r="AH12" s="765" t="str">
        <f>IF(ISERROR(VLOOKUP(AJ12,【入力用】個人登録!$A$21:$Q$50,17,FALSE)),"",VLOOKUP(AJ12,【入力用】個人登録!$A$21:$Q$50,17,FALSE)) &amp; IF(ISERROR(VLOOKUP(AJ12,【入力用】個人登録!$A$59:$Q$127,17,FALSE)),"",VLOOKUP(AJ12,【入力用】個人登録!$A$59:$Q$127,17,FALSE))</f>
        <v/>
      </c>
      <c r="AI12" s="900" t="str">
        <f>IF(ISERROR(VLOOKUP(AJ12,【入力用】個人登録!$A$21:$P$50,16,FALSE)),"",VLOOKUP(AJ12,【入力用】個人登録!$A$21:$P$50,16,FALSE)) &amp; IF(ISERROR(VLOOKUP(AJ12,【入力用】個人登録!$A$59:$P$127,16,FALSE)),"",VLOOKUP(AJ12,【入力用】個人登録!$A$59:$P$127,16,FALSE))</f>
        <v/>
      </c>
      <c r="AJ12" s="758" t="s">
        <v>414</v>
      </c>
      <c r="AK12" s="721"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743" t="s">
        <v>5</v>
      </c>
      <c r="D13" s="744"/>
      <c r="E13" s="745"/>
      <c r="F13" s="113">
        <f>【入力用】チーム登録!E32</f>
        <v>0</v>
      </c>
      <c r="G13" s="915"/>
      <c r="H13" s="916"/>
      <c r="I13" s="916"/>
      <c r="J13" s="916"/>
      <c r="K13" s="916"/>
      <c r="L13" s="916"/>
      <c r="M13" s="916"/>
      <c r="N13" s="916"/>
      <c r="O13" s="916"/>
      <c r="P13" s="916"/>
      <c r="Q13" s="916"/>
      <c r="R13" s="916"/>
      <c r="S13" s="916"/>
      <c r="T13" s="916"/>
      <c r="U13" s="916"/>
      <c r="V13" s="916"/>
      <c r="W13" s="916"/>
      <c r="X13" s="916"/>
      <c r="Y13" s="916"/>
      <c r="Z13" s="916"/>
      <c r="AA13" s="806"/>
      <c r="AB13" s="742"/>
      <c r="AC13" s="742"/>
      <c r="AD13" s="742"/>
      <c r="AE13" s="762"/>
      <c r="AF13" s="763"/>
      <c r="AG13" s="867"/>
      <c r="AH13" s="766"/>
      <c r="AI13" s="901"/>
      <c r="AJ13" s="758"/>
      <c r="AK13" s="722"/>
    </row>
    <row r="14" spans="1:50" ht="13.5" customHeight="1">
      <c r="C14" s="821" t="s">
        <v>4</v>
      </c>
      <c r="D14" s="822"/>
      <c r="E14" s="823"/>
      <c r="F14" s="908">
        <f>【入力用】チーム登録!D31</f>
        <v>0</v>
      </c>
      <c r="G14" s="909"/>
      <c r="H14" s="909"/>
      <c r="I14" s="909"/>
      <c r="J14" s="909"/>
      <c r="K14" s="909"/>
      <c r="L14" s="909"/>
      <c r="M14" s="910"/>
      <c r="N14" s="810" t="s">
        <v>45</v>
      </c>
      <c r="O14" s="810"/>
      <c r="P14" s="810"/>
      <c r="Q14" s="796">
        <f>【入力用】チーム登録!D33</f>
        <v>0</v>
      </c>
      <c r="R14" s="796"/>
      <c r="S14" s="796"/>
      <c r="T14" s="796"/>
      <c r="U14" s="796"/>
      <c r="V14" s="796"/>
      <c r="W14" s="796"/>
      <c r="X14" s="796"/>
      <c r="Y14" s="796"/>
      <c r="Z14" s="804"/>
      <c r="AA14" s="805" t="str">
        <f>IF(ISERROR(VLOOKUP(AJ14,【入力用】個人登録!$A$21:$P$50,2,FALSE)),"",VLOOKUP(AJ14,【入力用】個人登録!$A$21:$P$50,2,FALSE)) &amp; IF(ISERROR(VLOOKUP(AJ14,【入力用】個人登録!$A$59:$P$127,2,FALSE)),"",VLOOKUP(AJ14,【入力用】個人登録!$A$59:$P$127,2,FALSE))</f>
        <v/>
      </c>
      <c r="AB14" s="807" t="str">
        <f>IF(ISERROR(VLOOKUP(AJ14,【入力用】個人登録!$A$21:$P$50,5,FALSE)),"",VLOOKUP(AJ14,【入力用】個人登録!$A$21:$P$50,5,FALSE)) &amp; IF(ISERROR(VLOOKUP(AJ14,【入力用】個人登録!$A$59:$P$127,5,FALSE)),"",VLOOKUP(AJ14,【入力用】個人登録!$A$59:$P$127,5,FALSE))</f>
        <v/>
      </c>
      <c r="AC14" s="742"/>
      <c r="AD14" s="742"/>
      <c r="AE14" s="760" t="str">
        <f>TEXT(IF(ISERROR(VLOOKUP(AJ14,【入力用】個人登録!$A$21:$P$50,12,FALSE)),"",VLOOKUP(AJ14,【入力用】個人登録!$A$21:$P$50,12,FALSE)) &amp; IF(ISERROR(VLOOKUP(AJ14,【入力用】個人登録!$A$59:$P$127,12,FALSE)),"",VLOOKUP(AJ14,【入力用】個人登録!$A$59:$P$127,12,FALSE)),"yyyy/m/d")</f>
        <v/>
      </c>
      <c r="AF14" s="761"/>
      <c r="AG14" s="867" t="str">
        <f>IF(AA14="","",$F$8)</f>
        <v/>
      </c>
      <c r="AH14" s="765" t="str">
        <f>IF(ISERROR(VLOOKUP(AJ14,【入力用】個人登録!$A$21:$Q$50,17,FALSE)),"",VLOOKUP(AJ14,【入力用】個人登録!$A$21:$Q$50,17,FALSE)) &amp; IF(ISERROR(VLOOKUP(AJ14,【入力用】個人登録!$A$59:$Q$127,17,FALSE)),"",VLOOKUP(AJ14,【入力用】個人登録!$A$59:$Q$127,17,FALSE))</f>
        <v/>
      </c>
      <c r="AI14" s="767" t="str">
        <f>IF(ISERROR(VLOOKUP(AJ14,【入力用】個人登録!$A$21:$P$50,16,FALSE)),"",VLOOKUP(AJ14,【入力用】個人登録!$A$21:$P$50,16,FALSE)) &amp; IF(ISERROR(VLOOKUP(AJ14,【入力用】個人登録!$A$63:$P$127,16,FALSE)),"",VLOOKUP(AJ14,【入力用】個人登録!$A$63:$P$127,16,FALSE))</f>
        <v/>
      </c>
      <c r="AJ14" s="758" t="s">
        <v>408</v>
      </c>
      <c r="AK14" s="721"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114"/>
      <c r="C15" s="813" t="s">
        <v>3</v>
      </c>
      <c r="D15" s="735"/>
      <c r="E15" s="736"/>
      <c r="F15" s="911"/>
      <c r="G15" s="847"/>
      <c r="H15" s="847"/>
      <c r="I15" s="847"/>
      <c r="J15" s="847"/>
      <c r="K15" s="847"/>
      <c r="L15" s="847"/>
      <c r="M15" s="912"/>
      <c r="N15" s="818" t="s">
        <v>44</v>
      </c>
      <c r="O15" s="818"/>
      <c r="P15" s="818"/>
      <c r="Q15" s="819">
        <f>【入力用】チーム登録!D34</f>
        <v>0</v>
      </c>
      <c r="R15" s="819"/>
      <c r="S15" s="819"/>
      <c r="T15" s="819"/>
      <c r="U15" s="819"/>
      <c r="V15" s="819"/>
      <c r="W15" s="819"/>
      <c r="X15" s="819"/>
      <c r="Y15" s="819"/>
      <c r="Z15" s="820"/>
      <c r="AA15" s="806"/>
      <c r="AB15" s="742"/>
      <c r="AC15" s="742"/>
      <c r="AD15" s="742"/>
      <c r="AE15" s="762"/>
      <c r="AF15" s="763"/>
      <c r="AG15" s="867"/>
      <c r="AH15" s="766"/>
      <c r="AI15" s="768"/>
      <c r="AJ15" s="758"/>
      <c r="AK15" s="722"/>
    </row>
    <row r="16" spans="1:50" ht="13.5" customHeight="1">
      <c r="A16" s="114"/>
      <c r="C16" s="731" t="s">
        <v>14</v>
      </c>
      <c r="D16" s="732"/>
      <c r="E16" s="733"/>
      <c r="F16" s="795">
        <f>【入力用】チーム登録!D23</f>
        <v>0</v>
      </c>
      <c r="G16" s="795"/>
      <c r="H16" s="795"/>
      <c r="I16" s="795"/>
      <c r="J16" s="795"/>
      <c r="K16" s="795"/>
      <c r="L16" s="795"/>
      <c r="M16" s="795"/>
      <c r="N16" s="797" t="s">
        <v>64</v>
      </c>
      <c r="O16" s="798"/>
      <c r="P16" s="799"/>
      <c r="Q16" s="795">
        <f>【入力用】チーム登録!D35</f>
        <v>0</v>
      </c>
      <c r="R16" s="795"/>
      <c r="S16" s="795"/>
      <c r="T16" s="795"/>
      <c r="U16" s="795"/>
      <c r="V16" s="795"/>
      <c r="W16" s="795"/>
      <c r="X16" s="795"/>
      <c r="Y16" s="795"/>
      <c r="Z16" s="803"/>
      <c r="AA16" s="805" t="str">
        <f>IF(ISERROR(VLOOKUP(AJ16,【入力用】個人登録!$A$21:$P$50,2,FALSE)),"",VLOOKUP(AJ16,【入力用】個人登録!$A$21:$P$50,2,FALSE)) &amp; IF(ISERROR(VLOOKUP(AJ16,【入力用】個人登録!$A$59:$P$127,2,FALSE)),"",VLOOKUP(AJ16,【入力用】個人登録!$A$59:$P$127,2,FALSE))</f>
        <v/>
      </c>
      <c r="AB16" s="807" t="str">
        <f>IF(ISERROR(VLOOKUP(AJ16,【入力用】個人登録!$A$21:$P$50,5,FALSE)),"",VLOOKUP(AJ16,【入力用】個人登録!$A$21:$P$50,5,FALSE)) &amp; IF(ISERROR(VLOOKUP(AJ16,【入力用】個人登録!$A$59:$P$127,5,FALSE)),"",VLOOKUP(AJ16,【入力用】個人登録!$A$59:$P$127,5,FALSE))</f>
        <v/>
      </c>
      <c r="AC16" s="742"/>
      <c r="AD16" s="742"/>
      <c r="AE16" s="760" t="str">
        <f>TEXT(IF(ISERROR(VLOOKUP(AJ16,【入力用】個人登録!$A$21:$P$50,12,FALSE)),"",VLOOKUP(AJ16,【入力用】個人登録!$A$21:$P$50,12,FALSE)) &amp; IF(ISERROR(VLOOKUP(AJ16,【入力用】個人登録!$A$59:$P$127,12,FALSE)),"",VLOOKUP(AJ16,【入力用】個人登録!$A$59:$P$127,12,FALSE)),"yyyy/m/d")</f>
        <v/>
      </c>
      <c r="AF16" s="761"/>
      <c r="AG16" s="867" t="str">
        <f>IF(AA16="","",$F$8)</f>
        <v/>
      </c>
      <c r="AH16" s="765" t="str">
        <f>IF(ISERROR(VLOOKUP(AJ16,【入力用】個人登録!$A$21:$Q$50,17,FALSE)),"",VLOOKUP(AJ16,【入力用】個人登録!$A$21:$Q$50,17,FALSE)) &amp; IF(ISERROR(VLOOKUP(AJ16,【入力用】個人登録!$A$59:$Q$127,17,FALSE)),"",VLOOKUP(AJ16,【入力用】個人登録!$A$59:$Q$127,17,FALSE))</f>
        <v/>
      </c>
      <c r="AI16" s="767" t="str">
        <f>IF(ISERROR(VLOOKUP(AJ16,【入力用】個人登録!$A$21:$P$50,16,FALSE)),"",VLOOKUP(AJ16,【入力用】個人登録!$A$21:$P$50,16,FALSE)) &amp; IF(ISERROR(VLOOKUP(AJ16,【入力用】個人登録!$A$63:$P$127,16,FALSE)),"",VLOOKUP(AJ16,【入力用】個人登録!$A$63:$P$127,16,FALSE))</f>
        <v/>
      </c>
      <c r="AJ16" s="758" t="s">
        <v>409</v>
      </c>
      <c r="AK16" s="721" t="str">
        <f>IF(ISERROR(VLOOKUP(AJ16,#REF!,18,FALSE)),"",VLOOKUP(AJ16,#REF!,18,FALSE)) &amp; IF(ISERROR(VLOOKUP(AJ16,#REF!,18,FALSE)),"",VLOOKUP(AJ16,#REF!,18,FALSE))</f>
        <v/>
      </c>
    </row>
    <row r="17" spans="1:38" ht="13.5" customHeight="1">
      <c r="A17" s="115"/>
      <c r="C17" s="743" t="s">
        <v>2</v>
      </c>
      <c r="D17" s="744"/>
      <c r="E17" s="745"/>
      <c r="F17" s="796"/>
      <c r="G17" s="796"/>
      <c r="H17" s="796"/>
      <c r="I17" s="796"/>
      <c r="J17" s="796"/>
      <c r="K17" s="796"/>
      <c r="L17" s="796"/>
      <c r="M17" s="796"/>
      <c r="N17" s="800"/>
      <c r="O17" s="801"/>
      <c r="P17" s="802"/>
      <c r="Q17" s="796"/>
      <c r="R17" s="796"/>
      <c r="S17" s="796"/>
      <c r="T17" s="796"/>
      <c r="U17" s="796"/>
      <c r="V17" s="796"/>
      <c r="W17" s="796"/>
      <c r="X17" s="796"/>
      <c r="Y17" s="796"/>
      <c r="Z17" s="804"/>
      <c r="AA17" s="806"/>
      <c r="AB17" s="742"/>
      <c r="AC17" s="742"/>
      <c r="AD17" s="742"/>
      <c r="AE17" s="762"/>
      <c r="AF17" s="763"/>
      <c r="AG17" s="867"/>
      <c r="AH17" s="766"/>
      <c r="AI17" s="768"/>
      <c r="AJ17" s="758"/>
      <c r="AK17" s="722"/>
    </row>
    <row r="18" spans="1:38" ht="13.5" customHeight="1">
      <c r="A18" s="114"/>
      <c r="C18" s="723" t="s">
        <v>17</v>
      </c>
      <c r="D18" s="724"/>
      <c r="E18" s="742" t="s">
        <v>10</v>
      </c>
      <c r="F18" s="742"/>
      <c r="G18" s="742" t="s">
        <v>11</v>
      </c>
      <c r="H18" s="742"/>
      <c r="I18" s="808" t="s">
        <v>38</v>
      </c>
      <c r="J18" s="808"/>
      <c r="K18" s="808"/>
      <c r="L18" s="808"/>
      <c r="M18" s="808"/>
      <c r="N18" s="808"/>
      <c r="O18" s="742" t="s">
        <v>40</v>
      </c>
      <c r="P18" s="742"/>
      <c r="Q18" s="742"/>
      <c r="R18" s="742"/>
      <c r="S18" s="742"/>
      <c r="T18" s="742"/>
      <c r="U18" s="742"/>
      <c r="V18" s="742"/>
      <c r="W18" s="742" t="s">
        <v>41</v>
      </c>
      <c r="X18" s="742"/>
      <c r="Y18" s="742"/>
      <c r="Z18" s="774"/>
      <c r="AA18" s="805" t="str">
        <f>IF(ISERROR(VLOOKUP(AJ18,【入力用】個人登録!$A$21:$P$50,2,FALSE)),"",VLOOKUP(AJ18,【入力用】個人登録!$A$21:$P$50,2,FALSE)) &amp; IF(ISERROR(VLOOKUP(AJ18,【入力用】個人登録!$A$59:$P$127,2,FALSE)),"",VLOOKUP(AJ18,【入力用】個人登録!$A$59:$P$127,2,FALSE))</f>
        <v/>
      </c>
      <c r="AB18" s="807" t="str">
        <f>IF(ISERROR(VLOOKUP(AJ18,【入力用】個人登録!$A$21:$P$50,5,FALSE)),"",VLOOKUP(AJ18,【入力用】個人登録!$A$21:$P$50,5,FALSE)) &amp; IF(ISERROR(VLOOKUP(AJ18,【入力用】個人登録!$A$59:$P$127,5,FALSE)),"",VLOOKUP(AJ18,【入力用】個人登録!$A$59:$P$127,5,FALSE))</f>
        <v/>
      </c>
      <c r="AC18" s="742"/>
      <c r="AD18" s="742"/>
      <c r="AE18" s="760" t="str">
        <f>TEXT(IF(ISERROR(VLOOKUP(AJ18,【入力用】個人登録!$A$21:$P$50,12,FALSE)),"",VLOOKUP(AJ18,【入力用】個人登録!$A$21:$P$50,12,FALSE)) &amp; IF(ISERROR(VLOOKUP(AJ18,【入力用】個人登録!$A$59:$P$127,12,FALSE)),"",VLOOKUP(AJ18,【入力用】個人登録!$A$59:$P$127,12,FALSE)),"yyyy/m/d")</f>
        <v/>
      </c>
      <c r="AF18" s="761"/>
      <c r="AG18" s="867" t="str">
        <f>IF(AA18="","",$F$8)</f>
        <v/>
      </c>
      <c r="AH18" s="765" t="str">
        <f>IF(ISERROR(VLOOKUP(AJ18,【入力用】個人登録!$A$21:$Q$50,17,FALSE)),"",VLOOKUP(AJ18,【入力用】個人登録!$A$21:$Q$50,17,FALSE)) &amp; IF(ISERROR(VLOOKUP(AJ18,【入力用】個人登録!$A$59:$Q$127,17,FALSE)),"",VLOOKUP(AJ18,【入力用】個人登録!$A$59:$Q$127,17,FALSE))</f>
        <v/>
      </c>
      <c r="AI18" s="767" t="str">
        <f>IF(ISERROR(VLOOKUP(AJ18,【入力用】個人登録!$A$21:$P$50,16,FALSE)),"",VLOOKUP(AJ18,【入力用】個人登録!$A$21:$P$50,16,FALSE)) &amp; IF(ISERROR(VLOOKUP(AJ18,【入力用】個人登録!$A$63:$P$127,16,FALSE)),"",VLOOKUP(AJ18,【入力用】個人登録!$A$63:$P$127,16,FALSE))</f>
        <v/>
      </c>
      <c r="AJ18" s="758" t="s">
        <v>410</v>
      </c>
      <c r="AK18" s="721" t="str">
        <f>IF(ISERROR(VLOOKUP(AJ18,#REF!,18,FALSE)),"",VLOOKUP(AJ18,#REF!,18,FALSE)) &amp; IF(ISERROR(VLOOKUP(AJ18,#REF!,18,FALSE)),"",VLOOKUP(AJ18,#REF!,18,FALSE))</f>
        <v/>
      </c>
    </row>
    <row r="19" spans="1:38" ht="13.5" customHeight="1">
      <c r="A19" s="116" t="s">
        <v>185</v>
      </c>
      <c r="C19" s="725"/>
      <c r="D19" s="726"/>
      <c r="E19" s="742"/>
      <c r="F19" s="742"/>
      <c r="G19" s="742"/>
      <c r="H19" s="742"/>
      <c r="I19" s="809" t="s">
        <v>39</v>
      </c>
      <c r="J19" s="809"/>
      <c r="K19" s="809"/>
      <c r="L19" s="809"/>
      <c r="M19" s="809"/>
      <c r="N19" s="809"/>
      <c r="O19" s="742"/>
      <c r="P19" s="742"/>
      <c r="Q19" s="742"/>
      <c r="R19" s="742"/>
      <c r="S19" s="742"/>
      <c r="T19" s="742"/>
      <c r="U19" s="742"/>
      <c r="V19" s="742"/>
      <c r="W19" s="742"/>
      <c r="X19" s="742"/>
      <c r="Y19" s="742"/>
      <c r="Z19" s="774"/>
      <c r="AA19" s="806"/>
      <c r="AB19" s="742"/>
      <c r="AC19" s="742"/>
      <c r="AD19" s="742"/>
      <c r="AE19" s="762"/>
      <c r="AF19" s="763"/>
      <c r="AG19" s="867"/>
      <c r="AH19" s="766"/>
      <c r="AI19" s="768"/>
      <c r="AJ19" s="758"/>
      <c r="AK19" s="722"/>
    </row>
    <row r="20" spans="1:38" ht="27" customHeight="1">
      <c r="A20" s="116" t="s">
        <v>197</v>
      </c>
      <c r="B20" s="117" t="s">
        <v>0</v>
      </c>
      <c r="C20" s="118">
        <f>【入力用】個人登録!C10</f>
        <v>0</v>
      </c>
      <c r="D20" s="119">
        <v>30</v>
      </c>
      <c r="E20" s="796" t="str">
        <f>IF(【入力用】個人登録!E10=0,"",【入力用】個人登録!E10)</f>
        <v/>
      </c>
      <c r="F20" s="796"/>
      <c r="G20" s="903" t="str">
        <f>IF(【入力用】個人登録!U10=0,"",【入力用】個人登録!U10)</f>
        <v/>
      </c>
      <c r="H20" s="903"/>
      <c r="I20" s="896">
        <f>【入力用】個人登録!R10</f>
        <v>0</v>
      </c>
      <c r="J20" s="897"/>
      <c r="K20" s="897"/>
      <c r="L20" s="897"/>
      <c r="M20" s="897"/>
      <c r="N20" s="904"/>
      <c r="O20" s="893">
        <f>【入力用】個人登録!G10</f>
        <v>0</v>
      </c>
      <c r="P20" s="894"/>
      <c r="Q20" s="894"/>
      <c r="R20" s="894"/>
      <c r="S20" s="894" t="e">
        <f>#REF!</f>
        <v>#REF!</v>
      </c>
      <c r="T20" s="894"/>
      <c r="U20" s="894"/>
      <c r="V20" s="895"/>
      <c r="W20" s="896">
        <f>【入力用】個人登録!O10</f>
        <v>0</v>
      </c>
      <c r="X20" s="897"/>
      <c r="Y20" s="897"/>
      <c r="Z20" s="898"/>
      <c r="AA20" s="120" t="str">
        <f>IF(ISERROR(VLOOKUP(AJ20,【入力用】個人登録!$A$21:$P$50,2,FALSE)),"",VLOOKUP(AJ20,【入力用】個人登録!$A$21:$P$50,2,FALSE)) &amp; IF(ISERROR(VLOOKUP(AJ20,【入力用】個人登録!$A$59:$P$127,2,FALSE)),"",VLOOKUP(AJ20,【入力用】個人登録!$A$59:$P$127,2,FALSE))</f>
        <v/>
      </c>
      <c r="AB20" s="753" t="str">
        <f>IF(ISERROR(VLOOKUP(AJ20,【入力用】個人登録!$A$21:$P$50,5,FALSE)),"",VLOOKUP(AJ20,【入力用】個人登録!$A$21:$P$50,5,FALSE)) &amp; IF(ISERROR(VLOOKUP(AJ20,【入力用】個人登録!$A$59:$P$127,5,FALSE)),"",VLOOKUP(AJ20,【入力用】個人登録!$A$59:$P$127,5,FALSE))</f>
        <v/>
      </c>
      <c r="AC20" s="754"/>
      <c r="AD20" s="755"/>
      <c r="AE20" s="756" t="str">
        <f>TEXT(IF(ISERROR(VLOOKUP(AJ20,【入力用】個人登録!$A$21:$P$50,12,FALSE)),"",VLOOKUP(AJ20,【入力用】個人登録!$A$21:$P$50,12,FALSE)) &amp; IF(ISERROR(VLOOKUP(AJ20,【入力用】個人登録!$A$59:$P$127,12,FALSE)),"",VLOOKUP(AJ20,【入力用】個人登録!$A$59:$P$127,12,FALSE)),"yyyy/m/d")</f>
        <v/>
      </c>
      <c r="AF20" s="757"/>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IF(ISERROR(VLOOKUP(AJ20,#REF!,18,FALSE)),"",VLOOKUP(AJ20,#REF!,18,FALSE)) &amp; IF(ISERROR(VLOOKUP(AJ20,#REF!,18,FALSE)),"",VLOOKUP(AJ20,#REF!,18,FALSE))</f>
        <v/>
      </c>
    </row>
    <row r="21" spans="1:38" ht="27" customHeight="1">
      <c r="A21" s="116" t="s">
        <v>317</v>
      </c>
      <c r="B21" s="117" t="s">
        <v>18</v>
      </c>
      <c r="C21" s="118">
        <f>【入力用】個人登録!C11</f>
        <v>0</v>
      </c>
      <c r="D21" s="119">
        <v>31</v>
      </c>
      <c r="E21" s="774" t="str">
        <f>IF(【入力用】個人登録!E11=0,"",【入力用】個人登録!E11)</f>
        <v/>
      </c>
      <c r="F21" s="755"/>
      <c r="G21" s="919" t="str">
        <f>IF(【入力用】個人登録!U11=0,"",【入力用】個人登録!U11)</f>
        <v/>
      </c>
      <c r="H21" s="920"/>
      <c r="I21" s="896">
        <f>【入力用】個人登録!R11</f>
        <v>0</v>
      </c>
      <c r="J21" s="897"/>
      <c r="K21" s="897"/>
      <c r="L21" s="897"/>
      <c r="M21" s="897"/>
      <c r="N21" s="904"/>
      <c r="O21" s="893">
        <f>【入力用】個人登録!G11</f>
        <v>0</v>
      </c>
      <c r="P21" s="894"/>
      <c r="Q21" s="894"/>
      <c r="R21" s="894"/>
      <c r="S21" s="894" t="e">
        <f>#REF!</f>
        <v>#REF!</v>
      </c>
      <c r="T21" s="894"/>
      <c r="U21" s="894"/>
      <c r="V21" s="895"/>
      <c r="W21" s="896">
        <f>【入力用】個人登録!O11</f>
        <v>0</v>
      </c>
      <c r="X21" s="897"/>
      <c r="Y21" s="897"/>
      <c r="Z21" s="898"/>
      <c r="AA21" s="120" t="str">
        <f>IF(ISERROR(VLOOKUP(AJ21,【入力用】個人登録!$A$21:$P$50,2,FALSE)),"",VLOOKUP(AJ21,【入力用】個人登録!$A$21:$P$50,2,FALSE)) &amp; IF(ISERROR(VLOOKUP(AJ21,【入力用】個人登録!$A$59:$P$127,2,FALSE)),"",VLOOKUP(AJ21,【入力用】個人登録!$A$59:$P$127,2,FALSE))</f>
        <v/>
      </c>
      <c r="AB21" s="753" t="str">
        <f>IF(ISERROR(VLOOKUP(AJ21,【入力用】個人登録!$A$21:$P$50,5,FALSE)),"",VLOOKUP(AJ21,【入力用】個人登録!$A$21:$P$50,5,FALSE)) &amp; IF(ISERROR(VLOOKUP(AJ21,【入力用】個人登録!$A$59:$P$127,5,FALSE)),"",VLOOKUP(AJ21,【入力用】個人登録!$A$59:$P$127,5,FALSE))</f>
        <v/>
      </c>
      <c r="AC21" s="754"/>
      <c r="AD21" s="755"/>
      <c r="AE21" s="756" t="str">
        <f>TEXT(IF(ISERROR(VLOOKUP(AJ21,【入力用】個人登録!$A$21:$P$50,12,FALSE)),"",VLOOKUP(AJ21,【入力用】個人登録!$A$21:$P$50,12,FALSE)) &amp; IF(ISERROR(VLOOKUP(AJ21,【入力用】個人登録!$A$59:$P$127,12,FALSE)),"",VLOOKUP(AJ21,【入力用】個人登録!$A$59:$P$127,12,FALSE)),"yyyy/m/d")</f>
        <v/>
      </c>
      <c r="AF21" s="757"/>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IF(ISERROR(VLOOKUP(AJ21,#REF!,18,FALSE)),"",VLOOKUP(AJ21,#REF!,18,FALSE)) &amp; IF(ISERROR(VLOOKUP(AJ21,#REF!,18,FALSE)),"",VLOOKUP(AJ21,#REF!,18,FALSE))</f>
        <v/>
      </c>
    </row>
    <row r="22" spans="1:38" ht="27" customHeight="1">
      <c r="A22" s="116" t="s">
        <v>318</v>
      </c>
      <c r="B22" s="117" t="s">
        <v>18</v>
      </c>
      <c r="C22" s="118">
        <f>【入力用】個人登録!C12</f>
        <v>0</v>
      </c>
      <c r="D22" s="119">
        <v>32</v>
      </c>
      <c r="E22" s="774" t="str">
        <f>IF(【入力用】個人登録!E12=0,"",【入力用】個人登録!E12)</f>
        <v/>
      </c>
      <c r="F22" s="755"/>
      <c r="G22" s="919" t="str">
        <f>IF(【入力用】個人登録!U12=0,"",【入力用】個人登録!U12)</f>
        <v/>
      </c>
      <c r="H22" s="920"/>
      <c r="I22" s="896">
        <f>【入力用】個人登録!R12</f>
        <v>0</v>
      </c>
      <c r="J22" s="897"/>
      <c r="K22" s="897"/>
      <c r="L22" s="897"/>
      <c r="M22" s="897"/>
      <c r="N22" s="904"/>
      <c r="O22" s="893">
        <f>【入力用】個人登録!G12</f>
        <v>0</v>
      </c>
      <c r="P22" s="894"/>
      <c r="Q22" s="894"/>
      <c r="R22" s="894"/>
      <c r="S22" s="894" t="e">
        <f>#REF!</f>
        <v>#REF!</v>
      </c>
      <c r="T22" s="894"/>
      <c r="U22" s="894"/>
      <c r="V22" s="895"/>
      <c r="W22" s="896">
        <f>【入力用】個人登録!O12</f>
        <v>0</v>
      </c>
      <c r="X22" s="897"/>
      <c r="Y22" s="897"/>
      <c r="Z22" s="898"/>
      <c r="AA22" s="120" t="str">
        <f>IF(ISERROR(VLOOKUP(AJ22,【入力用】個人登録!$A$21:$P$50,2,FALSE)),"",VLOOKUP(AJ22,【入力用】個人登録!$A$21:$P$50,2,FALSE)) &amp; IF(ISERROR(VLOOKUP(AJ22,【入力用】個人登録!$A$59:$P$127,2,FALSE)),"",VLOOKUP(AJ22,【入力用】個人登録!$A$59:$P$127,2,FALSE))</f>
        <v/>
      </c>
      <c r="AB22" s="753" t="str">
        <f>IF(ISERROR(VLOOKUP(AJ22,【入力用】個人登録!$A$21:$P$50,5,FALSE)),"",VLOOKUP(AJ22,【入力用】個人登録!$A$21:$P$50,5,FALSE)) &amp; IF(ISERROR(VLOOKUP(AJ22,【入力用】個人登録!$A$59:$P$127,5,FALSE)),"",VLOOKUP(AJ22,【入力用】個人登録!$A$59:$P$127,5,FALSE))</f>
        <v/>
      </c>
      <c r="AC22" s="754"/>
      <c r="AD22" s="755"/>
      <c r="AE22" s="756" t="str">
        <f>TEXT(IF(ISERROR(VLOOKUP(AJ22,【入力用】個人登録!$A$21:$P$50,12,FALSE)),"",VLOOKUP(AJ22,【入力用】個人登録!$A$21:$P$50,12,FALSE)) &amp; IF(ISERROR(VLOOKUP(AJ22,【入力用】個人登録!$A$59:$P$127,12,FALSE)),"",VLOOKUP(AJ22,【入力用】個人登録!$A$59:$P$127,12,FALSE)),"yyyy/m/d")</f>
        <v/>
      </c>
      <c r="AF22" s="757"/>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IF(ISERROR(VLOOKUP(AJ22,#REF!,18,FALSE)),"",VLOOKUP(AJ22,#REF!,18,FALSE)) &amp; IF(ISERROR(VLOOKUP(AJ22,#REF!,18,FALSE)),"",VLOOKUP(AJ22,#REF!,18,FALSE))</f>
        <v/>
      </c>
    </row>
    <row r="23" spans="1:38" ht="27" customHeight="1">
      <c r="A23" s="116" t="s">
        <v>407</v>
      </c>
      <c r="B23" s="117" t="s">
        <v>1</v>
      </c>
      <c r="C23" s="770">
        <v>10</v>
      </c>
      <c r="D23" s="771"/>
      <c r="E23" s="774" t="str">
        <f>IF(【入力用】個人登録!E14=0,"",【入力用】個人登録!E14)</f>
        <v/>
      </c>
      <c r="F23" s="755"/>
      <c r="G23" s="919" t="str">
        <f>IF(【入力用】個人登録!U14=0,"",【入力用】個人登録!U14)</f>
        <v/>
      </c>
      <c r="H23" s="920"/>
      <c r="I23" s="896">
        <f t="shared" ref="I23:I31" si="1">IF(C23="","",$F$8)</f>
        <v>0</v>
      </c>
      <c r="J23" s="897"/>
      <c r="K23" s="897"/>
      <c r="L23" s="897"/>
      <c r="M23" s="897"/>
      <c r="N23" s="904"/>
      <c r="O23" s="893">
        <f>【入力用】個人登録!G14</f>
        <v>0</v>
      </c>
      <c r="P23" s="894"/>
      <c r="Q23" s="894"/>
      <c r="R23" s="894"/>
      <c r="S23" s="894"/>
      <c r="T23" s="894"/>
      <c r="U23" s="894"/>
      <c r="V23" s="895"/>
      <c r="W23" s="896">
        <f>【入力用】個人登録!O14</f>
        <v>0</v>
      </c>
      <c r="X23" s="897"/>
      <c r="Y23" s="897"/>
      <c r="Z23" s="898"/>
      <c r="AA23" s="120" t="str">
        <f>IF(ISERROR(VLOOKUP(AJ23,【入力用】個人登録!$A$21:$P$50,2,FALSE)),"",VLOOKUP(AJ23,【入力用】個人登録!$A$21:$P$50,2,FALSE)) &amp; IF(ISERROR(VLOOKUP(AJ23,【入力用】個人登録!$A$59:$P$127,2,FALSE)),"",VLOOKUP(AJ23,【入力用】個人登録!$A$59:$P$127,2,FALSE))</f>
        <v/>
      </c>
      <c r="AB23" s="753" t="str">
        <f>IF(ISERROR(VLOOKUP(AJ23,【入力用】個人登録!$A$21:$P$50,5,FALSE)),"",VLOOKUP(AJ23,【入力用】個人登録!$A$21:$P$50,5,FALSE)) &amp; IF(ISERROR(VLOOKUP(AJ23,【入力用】個人登録!$A$59:$P$127,5,FALSE)),"",VLOOKUP(AJ23,【入力用】個人登録!$A$59:$P$127,5,FALSE))</f>
        <v/>
      </c>
      <c r="AC23" s="754"/>
      <c r="AD23" s="755"/>
      <c r="AE23" s="756" t="str">
        <f>TEXT(IF(ISERROR(VLOOKUP(AJ23,【入力用】個人登録!$A$21:$P$50,12,FALSE)),"",VLOOKUP(AJ23,【入力用】個人登録!$A$21:$P$50,12,FALSE)) &amp; IF(ISERROR(VLOOKUP(AJ23,【入力用】個人登録!$A$59:$P$127,12,FALSE)),"",VLOOKUP(AJ23,【入力用】個人登録!$A$59:$P$127,12,FALSE)),"yyyy/m/d")</f>
        <v/>
      </c>
      <c r="AF23" s="757"/>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IF(ISERROR(VLOOKUP(AJ23,#REF!,18,FALSE)),"",VLOOKUP(AJ23,#REF!,18,FALSE)) &amp; IF(ISERROR(VLOOKUP(AJ23,#REF!,18,FALSE)),"",VLOOKUP(AJ23,#REF!,18,FALSE))</f>
        <v/>
      </c>
    </row>
    <row r="24" spans="1:38" ht="27" customHeight="1">
      <c r="A24" s="116" t="s">
        <v>186</v>
      </c>
      <c r="B24" s="122" t="str">
        <f>IF(ISERROR(VLOOKUP(A24,#REF!,18,FALSE)),"",VLOOKUP(A24,#REF!,18,FALSE)) &amp; IF(ISERROR(VLOOKUP(A24,#REF!,18,FALSE)),"",VLOOKUP(A24,#REF!,18,FALSE))</f>
        <v/>
      </c>
      <c r="C24" s="727" t="str">
        <f>IF(ISERROR(VLOOKUP(A24,【入力用】個人登録!$A$21:$P$50,2,FALSE)),"",VLOOKUP(A24,【入力用】個人登録!$A$21:$P$50,2,FALSE)) &amp; IF(ISERROR(VLOOKUP(A24,【入力用】個人登録!$A$59:$P$127,2,FALSE)),"",VLOOKUP(A24,【入力用】個人登録!$A$59:$P$127,2,FALSE))</f>
        <v>1</v>
      </c>
      <c r="D24" s="728"/>
      <c r="E24" s="753" t="str">
        <f>IF(ISERROR(VLOOKUP(A24,【入力用】個人登録!$A$21:$P$50,5,FALSE)),"",VLOOKUP(A24,【入力用】個人登録!$A$21:$P$50,5,FALSE)) &amp; IF(ISERROR(VLOOKUP(A24,【入力用】個人登録!$A$59:$P$127,5,FALSE)),"",VLOOKUP(A24,【入力用】個人登録!$A$59:$P$127,5,FALSE))</f>
        <v/>
      </c>
      <c r="F24" s="755"/>
      <c r="G24" s="788" t="str">
        <f>TEXT(IF(ISERROR(VLOOKUP(A24,【入力用】個人登録!$A$21:$P$50,12,FALSE)),"",VLOOKUP(A24,【入力用】個人登録!$A$21:$P$50,12,FALSE)) &amp; IF(ISERROR(VLOOKUP(A24,【入力用】個人登録!$A$59:$P$127,12,FALSE)),"",VLOOKUP(A24,【入力用】個人登録!$A$59:$P$127,12,FALSE)),"yyyy/m/d")</f>
        <v/>
      </c>
      <c r="H24" s="788"/>
      <c r="I24" s="867">
        <f t="shared" si="1"/>
        <v>0</v>
      </c>
      <c r="J24" s="867"/>
      <c r="K24" s="867"/>
      <c r="L24" s="867"/>
      <c r="M24" s="867"/>
      <c r="N24" s="867"/>
      <c r="O24" s="789" t="str">
        <f>IF(ISERROR(VLOOKUP(A24,【入力用】個人登録!$A$21:$Q$50,17,FALSE)),"",VLOOKUP(A24,【入力用】個人登録!$A$21:$Q$50,17,FALSE)) &amp; IF(ISERROR(VLOOKUP(A24,【入力用】個人登録!$A$59:$Q$127,17,FALSE)),"",VLOOKUP(A24,【入力用】個人登録!$A$59:$Q$127,17,FALSE))</f>
        <v/>
      </c>
      <c r="P24" s="790"/>
      <c r="Q24" s="790"/>
      <c r="R24" s="790"/>
      <c r="S24" s="790"/>
      <c r="T24" s="790"/>
      <c r="U24" s="790"/>
      <c r="V24" s="791"/>
      <c r="W24" s="896" t="str">
        <f>IF(ISERROR(VLOOKUP(A24,【入力用】個人登録!$A$21:$P$50,16,FALSE)),"",VLOOKUP(A24,【入力用】個人登録!$A$21:$P$50,16,FALSE)) &amp; IF(ISERROR(VLOOKUP(A24,【入力用】個人登録!$A$59:$P$127,16,FALSE)),"",VLOOKUP(A24,【入力用】個人登録!$A$59:$P$127,16,FALSE))</f>
        <v/>
      </c>
      <c r="X24" s="897"/>
      <c r="Y24" s="897"/>
      <c r="Z24" s="898"/>
      <c r="AA24" s="120" t="str">
        <f>IF(ISERROR(VLOOKUP(AJ24,【入力用】個人登録!$A$21:$P$50,2,FALSE)),"",VLOOKUP(AJ24,【入力用】個人登録!$A$21:$P$50,2,FALSE)) &amp; IF(ISERROR(VLOOKUP(AJ24,【入力用】個人登録!$A$59:$P$127,2,FALSE)),"",VLOOKUP(AJ24,【入力用】個人登録!$A$59:$P$127,2,FALSE))</f>
        <v/>
      </c>
      <c r="AB24" s="753" t="str">
        <f>IF(ISERROR(VLOOKUP(AJ24,【入力用】個人登録!$A$21:$P$50,5,FALSE)),"",VLOOKUP(AJ24,【入力用】個人登録!$A$21:$P$50,5,FALSE)) &amp; IF(ISERROR(VLOOKUP(AJ24,【入力用】個人登録!$A$59:$P$127,5,FALSE)),"",VLOOKUP(AJ24,【入力用】個人登録!$A$59:$P$127,5,FALSE))</f>
        <v/>
      </c>
      <c r="AC24" s="754"/>
      <c r="AD24" s="755"/>
      <c r="AE24" s="756" t="str">
        <f>TEXT(IF(ISERROR(VLOOKUP(AJ24,【入力用】個人登録!$A$21:$P$50,12,FALSE)),"",VLOOKUP(AJ24,【入力用】個人登録!$A$21:$P$50,12,FALSE)) &amp; IF(ISERROR(VLOOKUP(AJ24,【入力用】個人登録!$A$59:$P$127,12,FALSE)),"",VLOOKUP(AJ24,【入力用】個人登録!$A$59:$P$127,12,FALSE)),"yyyy/m/d")</f>
        <v/>
      </c>
      <c r="AF24" s="757"/>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IF(ISERROR(VLOOKUP(AJ24,#REF!,18,FALSE)),"",VLOOKUP(AJ24,#REF!,18,FALSE)) &amp; IF(ISERROR(VLOOKUP(AJ24,#REF!,18,FALSE)),"",VLOOKUP(AJ24,#REF!,18,FALSE))</f>
        <v/>
      </c>
      <c r="AL24" s="122"/>
    </row>
    <row r="25" spans="1:38" ht="27" customHeight="1">
      <c r="A25" s="116" t="s">
        <v>320</v>
      </c>
      <c r="B25" s="122" t="str">
        <f>IF(ISERROR(VLOOKUP(A25,#REF!,18,FALSE)),"",VLOOKUP(A25,#REF!,18,FALSE)) &amp; IF(ISERROR(VLOOKUP(A25,#REF!,18,FALSE)),"",VLOOKUP(A25,#REF!,18,FALSE))</f>
        <v/>
      </c>
      <c r="C25" s="727" t="str">
        <f>IF(ISERROR(VLOOKUP(A25,【入力用】個人登録!$A$21:$P$50,2,FALSE)),"",VLOOKUP(A25,【入力用】個人登録!$A$21:$P$50,2,FALSE)) &amp; IF(ISERROR(VLOOKUP(A25,【入力用】個人登録!$A$59:$P$127,2,FALSE)),"",VLOOKUP(A25,【入力用】個人登録!$A$59:$P$127,2,FALSE))</f>
        <v/>
      </c>
      <c r="D25" s="728"/>
      <c r="E25" s="753" t="str">
        <f>IF(ISERROR(VLOOKUP(A25,【入力用】個人登録!$A$21:$P$50,5,FALSE)),"",VLOOKUP(A25,【入力用】個人登録!$A$21:$P$50,5,FALSE)) &amp; IF(ISERROR(VLOOKUP(A25,【入力用】個人登録!$A$59:$P$127,5,FALSE)),"",VLOOKUP(A25,【入力用】個人登録!$A$59:$P$127,5,FALSE))</f>
        <v/>
      </c>
      <c r="F25" s="755"/>
      <c r="G25" s="788" t="str">
        <f>TEXT(IF(ISERROR(VLOOKUP(A25,【入力用】個人登録!$A$21:$P$50,12,FALSE)),"",VLOOKUP(A25,【入力用】個人登録!$A$21:$P$50,12,FALSE)) &amp; IF(ISERROR(VLOOKUP(A25,【入力用】個人登録!$A$59:$P$127,12,FALSE)),"",VLOOKUP(A25,【入力用】個人登録!$A$59:$P$127,12,FALSE)),"yyyy/m/d")</f>
        <v/>
      </c>
      <c r="H25" s="788"/>
      <c r="I25" s="867" t="str">
        <f t="shared" si="1"/>
        <v/>
      </c>
      <c r="J25" s="867"/>
      <c r="K25" s="867"/>
      <c r="L25" s="867"/>
      <c r="M25" s="867"/>
      <c r="N25" s="867"/>
      <c r="O25" s="789" t="str">
        <f>IF(ISERROR(VLOOKUP(A25,【入力用】個人登録!$A$21:$Q$50,17,FALSE)),"",VLOOKUP(A25,【入力用】個人登録!$A$21:$Q$50,17,FALSE)) &amp; IF(ISERROR(VLOOKUP(A25,【入力用】個人登録!$A$59:$Q$127,17,FALSE)),"",VLOOKUP(A25,【入力用】個人登録!$A$59:$Q$127,17,FALSE))</f>
        <v/>
      </c>
      <c r="P25" s="790"/>
      <c r="Q25" s="790"/>
      <c r="R25" s="790"/>
      <c r="S25" s="790"/>
      <c r="T25" s="790"/>
      <c r="U25" s="790"/>
      <c r="V25" s="791"/>
      <c r="W25" s="905" t="str">
        <f>IF(ISERROR(VLOOKUP(A25,【入力用】個人登録!$A$21:$P$50,16,FALSE)),"",VLOOKUP(A25,【入力用】個人登録!$A$21:$P$50,16,FALSE)) &amp; IF(ISERROR(VLOOKUP(A25,【入力用】個人登録!$A$59:$P$127,16,FALSE)),"",VLOOKUP(A25,【入力用】個人登録!$A$59:$P$127,16,FALSE))</f>
        <v/>
      </c>
      <c r="X25" s="906"/>
      <c r="Y25" s="906"/>
      <c r="Z25" s="907"/>
      <c r="AA25" s="120" t="str">
        <f>IF(ISERROR(VLOOKUP(AJ25,【入力用】個人登録!$A$21:$P$50,2,FALSE)),"",VLOOKUP(AJ25,【入力用】個人登録!$A$21:$P$50,2,FALSE)) &amp; IF(ISERROR(VLOOKUP(AJ25,【入力用】個人登録!$A$59:$P$127,2,FALSE)),"",VLOOKUP(AJ25,【入力用】個人登録!$A$59:$P$127,2,FALSE))</f>
        <v/>
      </c>
      <c r="AB25" s="753" t="str">
        <f>IF(ISERROR(VLOOKUP(AJ25,【入力用】個人登録!$A$21:$P$50,5,FALSE)),"",VLOOKUP(AJ25,【入力用】個人登録!$A$21:$P$50,5,FALSE)) &amp; IF(ISERROR(VLOOKUP(AJ25,【入力用】個人登録!$A$59:$P$127,5,FALSE)),"",VLOOKUP(AJ25,【入力用】個人登録!$A$59:$P$127,5,FALSE))</f>
        <v/>
      </c>
      <c r="AC25" s="754"/>
      <c r="AD25" s="755"/>
      <c r="AE25" s="756" t="str">
        <f>TEXT(IF(ISERROR(VLOOKUP(AJ25,【入力用】個人登録!$A$21:$P$50,12,FALSE)),"",VLOOKUP(AJ25,【入力用】個人登録!$A$21:$P$50,12,FALSE)) &amp; IF(ISERROR(VLOOKUP(AJ25,【入力用】個人登録!$A$59:$P$127,12,FALSE)),"",VLOOKUP(AJ25,【入力用】個人登録!$A$59:$P$127,12,FALSE)),"yyyy/m/d")</f>
        <v/>
      </c>
      <c r="AF25" s="757"/>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IF(ISERROR(VLOOKUP(AJ25,#REF!,18,FALSE)),"",VLOOKUP(AJ25,#REF!,18,FALSE)) &amp; IF(ISERROR(VLOOKUP(AJ25,#REF!,18,FALSE)),"",VLOOKUP(AJ25,#REF!,18,FALSE))</f>
        <v/>
      </c>
    </row>
    <row r="26" spans="1:38" ht="27" customHeight="1">
      <c r="A26" s="116" t="s">
        <v>483</v>
      </c>
      <c r="B26" s="122" t="str">
        <f>IF(ISERROR(VLOOKUP(A26,#REF!,18,FALSE)),"",VLOOKUP(A26,#REF!,18,FALSE)) &amp; IF(ISERROR(VLOOKUP(A26,#REF!,18,FALSE)),"",VLOOKUP(A26,#REF!,18,FALSE))</f>
        <v/>
      </c>
      <c r="C26" s="727" t="str">
        <f>IF(ISERROR(VLOOKUP(A26,【入力用】個人登録!$A$21:$P$50,2,FALSE)),"",VLOOKUP(A26,【入力用】個人登録!$A$21:$P$50,2,FALSE)) &amp; IF(ISERROR(VLOOKUP(A26,【入力用】個人登録!$A$59:$P$127,2,FALSE)),"",VLOOKUP(A26,【入力用】個人登録!$A$59:$P$127,2,FALSE))</f>
        <v/>
      </c>
      <c r="D26" s="728"/>
      <c r="E26" s="753" t="str">
        <f>IF(ISERROR(VLOOKUP(A26,【入力用】個人登録!$A$21:$P$50,5,FALSE)),"",VLOOKUP(A26,【入力用】個人登録!$A$21:$P$50,5,FALSE)) &amp; IF(ISERROR(VLOOKUP(A26,【入力用】個人登録!$A$59:$P$127,5,FALSE)),"",VLOOKUP(A26,【入力用】個人登録!$A$59:$P$127,5,FALSE))</f>
        <v/>
      </c>
      <c r="F26" s="755"/>
      <c r="G26" s="788" t="str">
        <f>TEXT(IF(ISERROR(VLOOKUP(A26,【入力用】個人登録!$A$21:$P$50,12,FALSE)),"",VLOOKUP(A26,【入力用】個人登録!$A$21:$P$50,12,FALSE)) &amp; IF(ISERROR(VLOOKUP(A26,【入力用】個人登録!$A$59:$P$127,12,FALSE)),"",VLOOKUP(A26,【入力用】個人登録!$A$59:$P$127,12,FALSE)),"yyyy/m/d")</f>
        <v/>
      </c>
      <c r="H26" s="788"/>
      <c r="I26" s="867" t="str">
        <f t="shared" si="1"/>
        <v/>
      </c>
      <c r="J26" s="867"/>
      <c r="K26" s="867"/>
      <c r="L26" s="867"/>
      <c r="M26" s="867"/>
      <c r="N26" s="867"/>
      <c r="O26" s="789" t="str">
        <f>IF(ISERROR(VLOOKUP(A26,【入力用】個人登録!$A$21:$Q$50,17,FALSE)),"",VLOOKUP(A26,【入力用】個人登録!$A$21:$Q$50,17,FALSE)) &amp; IF(ISERROR(VLOOKUP(A26,【入力用】個人登録!$A$59:$Q$127,17,FALSE)),"",VLOOKUP(A26,【入力用】個人登録!$A$59:$Q$127,17,FALSE))</f>
        <v/>
      </c>
      <c r="P26" s="790"/>
      <c r="Q26" s="790"/>
      <c r="R26" s="790"/>
      <c r="S26" s="790"/>
      <c r="T26" s="790"/>
      <c r="U26" s="790"/>
      <c r="V26" s="791"/>
      <c r="W26" s="792" t="str">
        <f>IF(ISERROR(VLOOKUP(A26,【入力用】個人登録!$A$21:$P$50,16,FALSE)),"",VLOOKUP(A26,【入力用】個人登録!$A$21:$P$50,16,FALSE)) &amp; IF(ISERROR(VLOOKUP(A26,【入力用】個人登録!$A$59:$P$127,16,FALSE)),"",VLOOKUP(A26,【入力用】個人登録!$A$59:$P$127,16,FALSE))</f>
        <v/>
      </c>
      <c r="X26" s="793"/>
      <c r="Y26" s="793"/>
      <c r="Z26" s="794"/>
      <c r="AA26" s="120" t="str">
        <f>IF(ISERROR(VLOOKUP(AJ26,【入力用】個人登録!$A$21:$P$50,2,FALSE)),"",VLOOKUP(AJ26,【入力用】個人登録!$A$21:$P$50,2,FALSE)) &amp; IF(ISERROR(VLOOKUP(AJ26,【入力用】個人登録!$A$59:$P$127,2,FALSE)),"",VLOOKUP(AJ26,【入力用】個人登録!$A$59:$P$127,2,FALSE))</f>
        <v/>
      </c>
      <c r="AB26" s="753" t="str">
        <f>IF(ISERROR(VLOOKUP(AJ26,【入力用】個人登録!$A$21:$P$50,5,FALSE)),"",VLOOKUP(AJ26,【入力用】個人登録!$A$21:$P$50,5,FALSE)) &amp; IF(ISERROR(VLOOKUP(AJ26,【入力用】個人登録!$A$59:$P$127,5,FALSE)),"",VLOOKUP(AJ26,【入力用】個人登録!$A$59:$P$127,5,FALSE))</f>
        <v/>
      </c>
      <c r="AC26" s="754"/>
      <c r="AD26" s="755"/>
      <c r="AE26" s="756" t="str">
        <f>TEXT(IF(ISERROR(VLOOKUP(AJ26,【入力用】個人登録!$A$21:$P$50,12,FALSE)),"",VLOOKUP(AJ26,【入力用】個人登録!$A$21:$P$50,12,FALSE)) &amp; IF(ISERROR(VLOOKUP(AJ26,【入力用】個人登録!$A$59:$P$127,12,FALSE)),"",VLOOKUP(AJ26,【入力用】個人登録!$A$59:$P$127,12,FALSE)),"yyyy/m/d")</f>
        <v/>
      </c>
      <c r="AF26" s="757"/>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IF(ISERROR(VLOOKUP(AJ26,#REF!,18,FALSE)),"",VLOOKUP(AJ26,#REF!,18,FALSE)) &amp; IF(ISERROR(VLOOKUP(AJ26,#REF!,18,FALSE)),"",VLOOKUP(AJ26,#REF!,18,FALSE))</f>
        <v/>
      </c>
    </row>
    <row r="27" spans="1:38" ht="27" customHeight="1">
      <c r="A27" s="116" t="s">
        <v>411</v>
      </c>
      <c r="B27" s="122" t="str">
        <f>IF(ISERROR(VLOOKUP(A27,#REF!,18,FALSE)),"",VLOOKUP(A27,#REF!,18,FALSE)) &amp; IF(ISERROR(VLOOKUP(A27,#REF!,18,FALSE)),"",VLOOKUP(A27,#REF!,18,FALSE))</f>
        <v/>
      </c>
      <c r="C27" s="727" t="str">
        <f>IF(ISERROR(VLOOKUP(A27,【入力用】個人登録!$A$21:$P$50,2,FALSE)),"",VLOOKUP(A27,【入力用】個人登録!$A$21:$P$50,2,FALSE)) &amp; IF(ISERROR(VLOOKUP(A27,【入力用】個人登録!$A$59:$P$127,2,FALSE)),"",VLOOKUP(A27,【入力用】個人登録!$A$59:$P$127,2,FALSE))</f>
        <v/>
      </c>
      <c r="D27" s="728"/>
      <c r="E27" s="753" t="str">
        <f>IF(ISERROR(VLOOKUP(A27,【入力用】個人登録!$A$21:$P$50,5,FALSE)),"",VLOOKUP(A27,【入力用】個人登録!$A$21:$P$50,5,FALSE)) &amp; IF(ISERROR(VLOOKUP(A27,【入力用】個人登録!$A$59:$P$127,5,FALSE)),"",VLOOKUP(A27,【入力用】個人登録!$A$59:$P$127,5,FALSE))</f>
        <v/>
      </c>
      <c r="F27" s="755"/>
      <c r="G27" s="788" t="str">
        <f>TEXT(IF(ISERROR(VLOOKUP(A27,【入力用】個人登録!$A$21:$P$50,12,FALSE)),"",VLOOKUP(A27,【入力用】個人登録!$A$21:$P$50,12,FALSE)) &amp; IF(ISERROR(VLOOKUP(A27,【入力用】個人登録!$A$59:$P$127,12,FALSE)),"",VLOOKUP(A27,【入力用】個人登録!$A$59:$P$127,12,FALSE)),"yyyy/m/d")</f>
        <v/>
      </c>
      <c r="H27" s="788"/>
      <c r="I27" s="867" t="str">
        <f t="shared" si="1"/>
        <v/>
      </c>
      <c r="J27" s="867"/>
      <c r="K27" s="867"/>
      <c r="L27" s="867"/>
      <c r="M27" s="867"/>
      <c r="N27" s="867"/>
      <c r="O27" s="789" t="str">
        <f>IF(ISERROR(VLOOKUP(A27,【入力用】個人登録!$A$21:$Q$50,17,FALSE)),"",VLOOKUP(A27,【入力用】個人登録!$A$21:$Q$50,17,FALSE)) &amp; IF(ISERROR(VLOOKUP(A27,【入力用】個人登録!$A$59:$Q$127,17,FALSE)),"",VLOOKUP(A27,【入力用】個人登録!$A$59:$Q$127,17,FALSE))</f>
        <v/>
      </c>
      <c r="P27" s="790"/>
      <c r="Q27" s="790"/>
      <c r="R27" s="790"/>
      <c r="S27" s="790"/>
      <c r="T27" s="790"/>
      <c r="U27" s="790"/>
      <c r="V27" s="791"/>
      <c r="W27" s="792" t="str">
        <f>IF(ISERROR(VLOOKUP(A27,【入力用】個人登録!$A$21:$P$50,16,FALSE)),"",VLOOKUP(A27,【入力用】個人登録!$A$21:$P$50,16,FALSE)) &amp; IF(ISERROR(VLOOKUP(A27,【入力用】個人登録!$A$59:$P$127,16,FALSE)),"",VLOOKUP(A27,【入力用】個人登録!$A$59:$P$127,16,FALSE))</f>
        <v/>
      </c>
      <c r="X27" s="793"/>
      <c r="Y27" s="793"/>
      <c r="Z27" s="794"/>
      <c r="AA27" s="120" t="str">
        <f>IF(ISERROR(VLOOKUP(AJ27,【入力用】個人登録!$A$21:$P$50,2,FALSE)),"",VLOOKUP(AJ27,【入力用】個人登録!$A$21:$P$50,2,FALSE)) &amp; IF(ISERROR(VLOOKUP(AJ27,【入力用】個人登録!$A$59:$P$127,2,FALSE)),"",VLOOKUP(AJ27,【入力用】個人登録!$A$59:$P$127,2,FALSE))</f>
        <v/>
      </c>
      <c r="AB27" s="753" t="str">
        <f>IF(ISERROR(VLOOKUP(AJ27,【入力用】個人登録!$A$21:$P$50,5,FALSE)),"",VLOOKUP(AJ27,【入力用】個人登録!$A$21:$P$50,5,FALSE)) &amp; IF(ISERROR(VLOOKUP(AJ27,【入力用】個人登録!$A$59:$P$127,5,FALSE)),"",VLOOKUP(AJ27,【入力用】個人登録!$A$59:$P$127,5,FALSE))</f>
        <v/>
      </c>
      <c r="AC27" s="754"/>
      <c r="AD27" s="755"/>
      <c r="AE27" s="756" t="str">
        <f>TEXT(IF(ISERROR(VLOOKUP(AJ27,【入力用】個人登録!$A$21:$P$50,12,FALSE)),"",VLOOKUP(AJ27,【入力用】個人登録!$A$21:$P$50,12,FALSE)) &amp; IF(ISERROR(VLOOKUP(AJ27,【入力用】個人登録!$A$59:$P$127,12,FALSE)),"",VLOOKUP(AJ27,【入力用】個人登録!$A$59:$P$127,12,FALSE)),"yyyy/m/d")</f>
        <v/>
      </c>
      <c r="AF27" s="757"/>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IF(ISERROR(VLOOKUP(AJ27,#REF!,18,FALSE)),"",VLOOKUP(AJ27,#REF!,18,FALSE)) &amp; IF(ISERROR(VLOOKUP(AJ27,#REF!,18,FALSE)),"",VLOOKUP(AJ27,#REF!,18,FALSE))</f>
        <v/>
      </c>
    </row>
    <row r="28" spans="1:38" ht="27" customHeight="1">
      <c r="A28" s="116" t="s">
        <v>484</v>
      </c>
      <c r="B28" s="122" t="str">
        <f>IF(ISERROR(VLOOKUP(A28,#REF!,18,FALSE)),"",VLOOKUP(A28,#REF!,18,FALSE)) &amp; IF(ISERROR(VLOOKUP(A28,#REF!,18,FALSE)),"",VLOOKUP(A28,#REF!,18,FALSE))</f>
        <v/>
      </c>
      <c r="C28" s="727" t="str">
        <f>IF(ISERROR(VLOOKUP(A28,【入力用】個人登録!$A$21:$P$50,2,FALSE)),"",VLOOKUP(A28,【入力用】個人登録!$A$21:$P$50,2,FALSE)) &amp; IF(ISERROR(VLOOKUP(A28,【入力用】個人登録!$A$59:$P$127,2,FALSE)),"",VLOOKUP(A28,【入力用】個人登録!$A$59:$P$127,2,FALSE))</f>
        <v/>
      </c>
      <c r="D28" s="728"/>
      <c r="E28" s="753" t="str">
        <f>IF(ISERROR(VLOOKUP(A28,【入力用】個人登録!$A$21:$P$50,5,FALSE)),"",VLOOKUP(A28,【入力用】個人登録!$A$21:$P$50,5,FALSE)) &amp; IF(ISERROR(VLOOKUP(A28,【入力用】個人登録!$A$59:$P$127,5,FALSE)),"",VLOOKUP(A28,【入力用】個人登録!$A$59:$P$127,5,FALSE))</f>
        <v/>
      </c>
      <c r="F28" s="755"/>
      <c r="G28" s="788" t="str">
        <f>TEXT(IF(ISERROR(VLOOKUP(A28,【入力用】個人登録!$A$21:$P$50,12,FALSE)),"",VLOOKUP(A28,【入力用】個人登録!$A$21:$P$50,12,FALSE)) &amp; IF(ISERROR(VLOOKUP(A28,【入力用】個人登録!$A$59:$P$127,12,FALSE)),"",VLOOKUP(A28,【入力用】個人登録!$A$59:$P$127,12,FALSE)),"yyyy/m/d")</f>
        <v/>
      </c>
      <c r="H28" s="788"/>
      <c r="I28" s="867" t="str">
        <f t="shared" si="1"/>
        <v/>
      </c>
      <c r="J28" s="867"/>
      <c r="K28" s="867"/>
      <c r="L28" s="867"/>
      <c r="M28" s="867"/>
      <c r="N28" s="867"/>
      <c r="O28" s="789" t="str">
        <f>IF(ISERROR(VLOOKUP(A28,【入力用】個人登録!$A$21:$Q$50,17,FALSE)),"",VLOOKUP(A28,【入力用】個人登録!$A$21:$Q$50,17,FALSE)) &amp; IF(ISERROR(VLOOKUP(A28,【入力用】個人登録!$A$59:$Q$127,17,FALSE)),"",VLOOKUP(A28,【入力用】個人登録!$A$59:$Q$127,17,FALSE))</f>
        <v/>
      </c>
      <c r="P28" s="790"/>
      <c r="Q28" s="790"/>
      <c r="R28" s="790"/>
      <c r="S28" s="790"/>
      <c r="T28" s="790"/>
      <c r="U28" s="790"/>
      <c r="V28" s="791"/>
      <c r="W28" s="792" t="str">
        <f>IF(ISERROR(VLOOKUP(A28,【入力用】個人登録!$A$21:$P$50,16,FALSE)),"",VLOOKUP(A28,【入力用】個人登録!$A$21:$P$50,16,FALSE)) &amp; IF(ISERROR(VLOOKUP(A28,【入力用】個人登録!$A$59:$P$127,16,FALSE)),"",VLOOKUP(A28,【入力用】個人登録!$A$59:$P$127,16,FALSE))</f>
        <v/>
      </c>
      <c r="X28" s="793"/>
      <c r="Y28" s="793"/>
      <c r="Z28" s="794"/>
      <c r="AA28" s="120" t="str">
        <f>IF(ISERROR(VLOOKUP(AJ28,【入力用】個人登録!$A$21:$P$50,2,FALSE)),"",VLOOKUP(AJ28,【入力用】個人登録!$A$21:$P$50,2,FALSE)) &amp; IF(ISERROR(VLOOKUP(AJ28,【入力用】個人登録!$A$59:$P$127,2,FALSE)),"",VLOOKUP(AJ28,【入力用】個人登録!$A$59:$P$127,2,FALSE))</f>
        <v/>
      </c>
      <c r="AB28" s="753" t="str">
        <f>IF(ISERROR(VLOOKUP(AJ28,【入力用】個人登録!$A$21:$P$50,5,FALSE)),"",VLOOKUP(AJ28,【入力用】個人登録!$A$21:$P$50,5,FALSE)) &amp; IF(ISERROR(VLOOKUP(AJ28,【入力用】個人登録!$A$59:$P$127,5,FALSE)),"",VLOOKUP(AJ28,【入力用】個人登録!$A$59:$P$127,5,FALSE))</f>
        <v/>
      </c>
      <c r="AC28" s="754"/>
      <c r="AD28" s="755"/>
      <c r="AE28" s="756" t="str">
        <f>TEXT(IF(ISERROR(VLOOKUP(AJ28,【入力用】個人登録!$A$21:$P$50,12,FALSE)),"",VLOOKUP(AJ28,【入力用】個人登録!$A$21:$P$50,12,FALSE)) &amp; IF(ISERROR(VLOOKUP(AJ28,【入力用】個人登録!$A$59:$P$127,12,FALSE)),"",VLOOKUP(AJ28,【入力用】個人登録!$A$59:$P$127,12,FALSE)),"yyyy/m/d")</f>
        <v/>
      </c>
      <c r="AF28" s="757"/>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IF(ISERROR(VLOOKUP(AJ28,#REF!,18,FALSE)),"",VLOOKUP(AJ28,#REF!,18,FALSE)) &amp; IF(ISERROR(VLOOKUP(AJ28,#REF!,18,FALSE)),"",VLOOKUP(AJ28,#REF!,18,FALSE))</f>
        <v/>
      </c>
    </row>
    <row r="29" spans="1:38" ht="27" customHeight="1">
      <c r="A29" s="116" t="s">
        <v>412</v>
      </c>
      <c r="B29" s="122" t="str">
        <f>IF(ISERROR(VLOOKUP(A29,#REF!,18,FALSE)),"",VLOOKUP(A29,#REF!,18,FALSE)) &amp; IF(ISERROR(VLOOKUP(A29,#REF!,18,FALSE)),"",VLOOKUP(A29,#REF!,18,FALSE))</f>
        <v/>
      </c>
      <c r="C29" s="727" t="str">
        <f>IF(ISERROR(VLOOKUP(A29,【入力用】個人登録!$A$21:$P$50,2,FALSE)),"",VLOOKUP(A29,【入力用】個人登録!$A$21:$P$50,2,FALSE)) &amp; IF(ISERROR(VLOOKUP(A29,【入力用】個人登録!$A$59:$P$127,2,FALSE)),"",VLOOKUP(A29,【入力用】個人登録!$A$59:$P$127,2,FALSE))</f>
        <v/>
      </c>
      <c r="D29" s="728"/>
      <c r="E29" s="753" t="str">
        <f>IF(ISERROR(VLOOKUP(A29,【入力用】個人登録!$A$21:$P$50,5,FALSE)),"",VLOOKUP(A29,【入力用】個人登録!$A$21:$P$50,5,FALSE)) &amp; IF(ISERROR(VLOOKUP(A29,【入力用】個人登録!$A$59:$P$127,5,FALSE)),"",VLOOKUP(A29,【入力用】個人登録!$A$59:$P$127,5,FALSE))</f>
        <v/>
      </c>
      <c r="F29" s="755"/>
      <c r="G29" s="788" t="str">
        <f>TEXT(IF(ISERROR(VLOOKUP(A29,【入力用】個人登録!$A$21:$P$50,12,FALSE)),"",VLOOKUP(A29,【入力用】個人登録!$A$21:$P$50,12,FALSE)) &amp; IF(ISERROR(VLOOKUP(A29,【入力用】個人登録!$A$59:$P$127,12,FALSE)),"",VLOOKUP(A29,【入力用】個人登録!$A$59:$P$127,12,FALSE)),"yyyy/m/d")</f>
        <v/>
      </c>
      <c r="H29" s="788"/>
      <c r="I29" s="867" t="str">
        <f t="shared" si="1"/>
        <v/>
      </c>
      <c r="J29" s="867"/>
      <c r="K29" s="867"/>
      <c r="L29" s="867"/>
      <c r="M29" s="867"/>
      <c r="N29" s="867"/>
      <c r="O29" s="789" t="str">
        <f>IF(ISERROR(VLOOKUP(A29,【入力用】個人登録!$A$21:$Q$50,17,FALSE)),"",VLOOKUP(A29,【入力用】個人登録!$A$21:$Q$50,17,FALSE)) &amp; IF(ISERROR(VLOOKUP(A29,【入力用】個人登録!$A$59:$Q$127,17,FALSE)),"",VLOOKUP(A29,【入力用】個人登録!$A$59:$Q$127,17,FALSE))</f>
        <v/>
      </c>
      <c r="P29" s="790"/>
      <c r="Q29" s="790"/>
      <c r="R29" s="790"/>
      <c r="S29" s="790"/>
      <c r="T29" s="790"/>
      <c r="U29" s="790"/>
      <c r="V29" s="791"/>
      <c r="W29" s="792" t="str">
        <f>IF(ISERROR(VLOOKUP(A29,【入力用】個人登録!$A$21:$P$50,16,FALSE)),"",VLOOKUP(A29,【入力用】個人登録!$A$21:$P$50,16,FALSE)) &amp; IF(ISERROR(VLOOKUP(A29,【入力用】個人登録!$A$59:$P$127,16,FALSE)),"",VLOOKUP(A29,【入力用】個人登録!$A$59:$P$127,16,FALSE))</f>
        <v/>
      </c>
      <c r="X29" s="793"/>
      <c r="Y29" s="793"/>
      <c r="Z29" s="794"/>
      <c r="AA29" s="120" t="str">
        <f>IF(ISERROR(VLOOKUP(AJ29,【入力用】個人登録!$A$21:$P$50,2,FALSE)),"",VLOOKUP(AJ29,【入力用】個人登録!$A$21:$P$50,2,FALSE)) &amp; IF(ISERROR(VLOOKUP(AJ29,【入力用】個人登録!$A$59:$P$127,2,FALSE)),"",VLOOKUP(AJ29,【入力用】個人登録!$A$59:$P$127,2,FALSE))</f>
        <v/>
      </c>
      <c r="AB29" s="753" t="str">
        <f>IF(ISERROR(VLOOKUP(AJ29,【入力用】個人登録!$A$21:$P$50,5,FALSE)),"",VLOOKUP(AJ29,【入力用】個人登録!$A$21:$P$50,5,FALSE)) &amp; IF(ISERROR(VLOOKUP(AJ29,【入力用】個人登録!$A$59:$P$127,5,FALSE)),"",VLOOKUP(AJ29,【入力用】個人登録!$A$59:$P$127,5,FALSE))</f>
        <v/>
      </c>
      <c r="AC29" s="754"/>
      <c r="AD29" s="755"/>
      <c r="AE29" s="756" t="str">
        <f>TEXT(IF(ISERROR(VLOOKUP(AJ29,【入力用】個人登録!$A$21:$P$50,12,FALSE)),"",VLOOKUP(AJ29,【入力用】個人登録!$A$21:$P$50,12,FALSE)) &amp; IF(ISERROR(VLOOKUP(AJ29,【入力用】個人登録!$A$59:$P$127,12,FALSE)),"",VLOOKUP(AJ29,【入力用】個人登録!$A$59:$P$127,12,FALSE)),"yyyy/m/d")</f>
        <v/>
      </c>
      <c r="AF29" s="757"/>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IF(ISERROR(VLOOKUP(AJ29,#REF!,18,FALSE)),"",VLOOKUP(AJ29,#REF!,18,FALSE)) &amp; IF(ISERROR(VLOOKUP(AJ29,#REF!,18,FALSE)),"",VLOOKUP(AJ29,#REF!,18,FALSE))</f>
        <v/>
      </c>
    </row>
    <row r="30" spans="1:38" ht="27" customHeight="1">
      <c r="A30" s="116" t="s">
        <v>413</v>
      </c>
      <c r="B30" s="122" t="str">
        <f>IF(ISERROR(VLOOKUP(A30,#REF!,18,FALSE)),"",VLOOKUP(A30,#REF!,18,FALSE)) &amp; IF(ISERROR(VLOOKUP(A30,#REF!,18,FALSE)),"",VLOOKUP(A30,#REF!,18,FALSE))</f>
        <v/>
      </c>
      <c r="C30" s="727" t="str">
        <f>IF(ISERROR(VLOOKUP(A30,【入力用】個人登録!$A$21:$P$50,2,FALSE)),"",VLOOKUP(A30,【入力用】個人登録!$A$21:$P$50,2,FALSE)) &amp; IF(ISERROR(VLOOKUP(A30,【入力用】個人登録!$A$59:$P$127,2,FALSE)),"",VLOOKUP(A30,【入力用】個人登録!$A$59:$P$127,2,FALSE))</f>
        <v/>
      </c>
      <c r="D30" s="728"/>
      <c r="E30" s="753" t="str">
        <f>IF(ISERROR(VLOOKUP(A30,【入力用】個人登録!$A$21:$P$50,5,FALSE)),"",VLOOKUP(A30,【入力用】個人登録!$A$21:$P$50,5,FALSE)) &amp; IF(ISERROR(VLOOKUP(A30,【入力用】個人登録!$A$59:$P$127,5,FALSE)),"",VLOOKUP(A30,【入力用】個人登録!$A$59:$P$127,5,FALSE))</f>
        <v/>
      </c>
      <c r="F30" s="755"/>
      <c r="G30" s="788" t="str">
        <f>TEXT(IF(ISERROR(VLOOKUP(A30,【入力用】個人登録!$A$21:$P$50,12,FALSE)),"",VLOOKUP(A30,【入力用】個人登録!$A$21:$P$50,12,FALSE)) &amp; IF(ISERROR(VLOOKUP(A30,【入力用】個人登録!$A$59:$P$127,12,FALSE)),"",VLOOKUP(A30,【入力用】個人登録!$A$59:$P$127,12,FALSE)),"yyyy/m/d")</f>
        <v/>
      </c>
      <c r="H30" s="788"/>
      <c r="I30" s="867" t="str">
        <f t="shared" si="1"/>
        <v/>
      </c>
      <c r="J30" s="867"/>
      <c r="K30" s="867"/>
      <c r="L30" s="867"/>
      <c r="M30" s="867"/>
      <c r="N30" s="867"/>
      <c r="O30" s="789" t="str">
        <f>IF(ISERROR(VLOOKUP(A30,【入力用】個人登録!$A$21:$Q$50,17,FALSE)),"",VLOOKUP(A30,【入力用】個人登録!$A$21:$Q$50,17,FALSE)) &amp; IF(ISERROR(VLOOKUP(A30,【入力用】個人登録!$A$59:$Q$127,17,FALSE)),"",VLOOKUP(A30,【入力用】個人登録!$A$59:$Q$127,17,FALSE))</f>
        <v/>
      </c>
      <c r="P30" s="790"/>
      <c r="Q30" s="790"/>
      <c r="R30" s="790"/>
      <c r="S30" s="790"/>
      <c r="T30" s="790"/>
      <c r="U30" s="790"/>
      <c r="V30" s="791"/>
      <c r="W30" s="792" t="str">
        <f>IF(ISERROR(VLOOKUP(A30,【入力用】個人登録!$A$21:$P$50,16,FALSE)),"",VLOOKUP(A30,【入力用】個人登録!$A$21:$P$50,16,FALSE)) &amp; IF(ISERROR(VLOOKUP(A30,【入力用】個人登録!$A$59:$P$127,16,FALSE)),"",VLOOKUP(A30,【入力用】個人登録!$A$59:$P$127,16,FALSE))</f>
        <v/>
      </c>
      <c r="X30" s="793"/>
      <c r="Y30" s="793"/>
      <c r="Z30" s="794"/>
      <c r="AA30" s="120" t="str">
        <f>IF(ISERROR(VLOOKUP(AJ30,【入力用】個人登録!$A$21:$P$50,2,FALSE)),"",VLOOKUP(AJ30,【入力用】個人登録!$A$21:$P$50,2,FALSE)) &amp; IF(ISERROR(VLOOKUP(AJ30,【入力用】個人登録!$A$59:$P$127,2,FALSE)),"",VLOOKUP(AJ30,【入力用】個人登録!$A$59:$P$127,2,FALSE))</f>
        <v/>
      </c>
      <c r="AB30" s="753" t="str">
        <f>IF(ISERROR(VLOOKUP(AJ30,【入力用】個人登録!$A$21:$P$50,5,FALSE)),"",VLOOKUP(AJ30,【入力用】個人登録!$A$21:$P$50,5,FALSE)) &amp; IF(ISERROR(VLOOKUP(AJ30,【入力用】個人登録!$A$59:$P$127,5,FALSE)),"",VLOOKUP(AJ30,【入力用】個人登録!$A$59:$P$127,5,FALSE))</f>
        <v/>
      </c>
      <c r="AC30" s="754"/>
      <c r="AD30" s="755"/>
      <c r="AE30" s="756" t="str">
        <f>TEXT(IF(ISERROR(VLOOKUP(AJ30,【入力用】個人登録!$A$21:$P$50,12,FALSE)),"",VLOOKUP(AJ30,【入力用】個人登録!$A$21:$P$50,12,FALSE)) &amp; IF(ISERROR(VLOOKUP(AJ30,【入力用】個人登録!$A$59:$P$127,12,FALSE)),"",VLOOKUP(AJ30,【入力用】個人登録!$A$59:$P$127,12,FALSE)),"yyyy/m/d")</f>
        <v/>
      </c>
      <c r="AF30" s="757"/>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IF(ISERROR(VLOOKUP(AJ30,#REF!,18,FALSE)),"",VLOOKUP(AJ30,#REF!,18,FALSE)) &amp; IF(ISERROR(VLOOKUP(AJ30,#REF!,18,FALSE)),"",VLOOKUP(AJ30,#REF!,18,FALSE))</f>
        <v/>
      </c>
    </row>
    <row r="31" spans="1:38" ht="27" customHeight="1" thickBot="1">
      <c r="A31" s="116" t="s">
        <v>321</v>
      </c>
      <c r="B31" s="122" t="str">
        <f>IF(ISERROR(VLOOKUP(A31,#REF!,18,FALSE)),"",VLOOKUP(A31,#REF!,18,FALSE)) &amp; IF(ISERROR(VLOOKUP(A31,#REF!,18,FALSE)),"",VLOOKUP(A31,#REF!,18,FALSE))</f>
        <v/>
      </c>
      <c r="C31" s="729" t="str">
        <f>IF(ISERROR(VLOOKUP(A31,【入力用】個人登録!$A$21:$P$50,2,FALSE)),"",VLOOKUP(A31,【入力用】個人登録!$A$21:$P$50,2,FALSE)) &amp; IF(ISERROR(VLOOKUP(A31,【入力用】個人登録!$A$59:$P$127,2,FALSE)),"",VLOOKUP(A31,【入力用】個人登録!$A$59:$P$127,2,FALSE))</f>
        <v/>
      </c>
      <c r="D31" s="730"/>
      <c r="E31" s="775" t="str">
        <f>IF(ISERROR(VLOOKUP(A31,【入力用】個人登録!$A$21:$P$50,5,FALSE)),"",VLOOKUP(A31,【入力用】個人登録!$A$21:$P$50,5,FALSE)) &amp; IF(ISERROR(VLOOKUP(A31,【入力用】個人登録!$A$59:$P$127,5,FALSE)),"",VLOOKUP(A31,【入力用】個人登録!$A$59:$P$127,5,FALSE))</f>
        <v/>
      </c>
      <c r="F31" s="776"/>
      <c r="G31" s="777" t="str">
        <f>TEXT(IF(ISERROR(VLOOKUP(A31,【入力用】個人登録!$A$21:$P$50,12,FALSE)),"",VLOOKUP(A31,【入力用】個人登録!$A$21:$P$50,12,FALSE)) &amp; IF(ISERROR(VLOOKUP(A31,【入力用】個人登録!$A$59:$P$127,12,FALSE)),"",VLOOKUP(A31,【入力用】個人登録!$A$59:$P$127,12,FALSE)),"yyyy/m/d")</f>
        <v/>
      </c>
      <c r="H31" s="777"/>
      <c r="I31" s="878" t="str">
        <f t="shared" si="1"/>
        <v/>
      </c>
      <c r="J31" s="878"/>
      <c r="K31" s="878"/>
      <c r="L31" s="878"/>
      <c r="M31" s="878"/>
      <c r="N31" s="878"/>
      <c r="O31" s="779" t="str">
        <f>IF(ISERROR(VLOOKUP(A31,【入力用】個人登録!$A$21:$Q$50,17,FALSE)),"",VLOOKUP(A31,【入力用】個人登録!$A$21:$Q$50,17,FALSE)) &amp; IF(ISERROR(VLOOKUP(A31,【入力用】個人登録!$A$59:$Q$127,17,FALSE)),"",VLOOKUP(A31,【入力用】個人登録!$A$59:$Q$127,17,FALSE))</f>
        <v/>
      </c>
      <c r="P31" s="780"/>
      <c r="Q31" s="780"/>
      <c r="R31" s="780"/>
      <c r="S31" s="780"/>
      <c r="T31" s="780"/>
      <c r="U31" s="780"/>
      <c r="V31" s="781"/>
      <c r="W31" s="782" t="str">
        <f>IF(ISERROR(VLOOKUP(A31,【入力用】個人登録!$A$21:$P$50,16,FALSE)),"",VLOOKUP(A31,【入力用】個人登録!$A$21:$P$50,16,FALSE)) &amp; IF(ISERROR(VLOOKUP(A31,【入力用】個人登録!$A$59:$P$127,16,FALSE)),"",VLOOKUP(A31,【入力用】個人登録!$A$59:$P$127,16,FALSE))</f>
        <v/>
      </c>
      <c r="X31" s="783"/>
      <c r="Y31" s="783"/>
      <c r="Z31" s="784"/>
      <c r="AA31" s="123" t="str">
        <f>IF(ISERROR(VLOOKUP(AJ31,【入力用】個人登録!$A$21:$P$50,2,FALSE)),"",VLOOKUP(AJ31,【入力用】個人登録!$A$21:$P$50,2,FALSE)) &amp; IF(ISERROR(VLOOKUP(AJ31,【入力用】個人登録!$A$59:$P$127,2,FALSE)),"",VLOOKUP(AJ31,【入力用】個人登録!$A$59:$P$127,2,FALSE))</f>
        <v/>
      </c>
      <c r="AB31" s="775" t="str">
        <f>IF(ISERROR(VLOOKUP(AJ31,【入力用】個人登録!$A$21:$P$50,5,FALSE)),"",VLOOKUP(AJ31,【入力用】個人登録!$A$21:$P$50,5,FALSE)) &amp; IF(ISERROR(VLOOKUP(AJ31,【入力用】個人登録!$A$59:$P$127,5,FALSE)),"",VLOOKUP(AJ31,【入力用】個人登録!$A$59:$P$127,5,FALSE))</f>
        <v/>
      </c>
      <c r="AC31" s="785"/>
      <c r="AD31" s="776"/>
      <c r="AE31" s="786" t="str">
        <f>TEXT(IF(ISERROR(VLOOKUP(AJ31,【入力用】個人登録!$A$21:$P$50,12,FALSE)),"",VLOOKUP(AJ31,【入力用】個人登録!$A$21:$P$50,12,FALSE)) &amp; IF(ISERROR(VLOOKUP(AJ31,【入力用】個人登録!$A$59:$P$127,12,FALSE)),"",VLOOKUP(AJ31,【入力用】個人登録!$A$59:$P$127,12,FALSE)),"yyyy/m/d")</f>
        <v/>
      </c>
      <c r="AF31" s="787"/>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748" t="s">
        <v>52</v>
      </c>
      <c r="E33" s="748"/>
      <c r="F33" s="748"/>
      <c r="G33" s="748"/>
      <c r="H33" s="748"/>
      <c r="I33" s="748"/>
      <c r="J33" s="748"/>
      <c r="K33" s="748"/>
      <c r="L33" s="748"/>
      <c r="M33" s="748"/>
      <c r="N33" s="748"/>
      <c r="O33" s="748"/>
      <c r="P33" s="748"/>
      <c r="Q33" s="748"/>
      <c r="R33" s="748"/>
      <c r="S33" s="748"/>
      <c r="T33" s="748"/>
      <c r="U33" s="748"/>
      <c r="V33" s="748"/>
      <c r="W33" s="748"/>
      <c r="X33" s="748"/>
      <c r="Y33" s="748"/>
      <c r="Z33" s="748"/>
      <c r="AA33" s="748"/>
      <c r="AB33" s="748"/>
      <c r="AC33" s="748"/>
      <c r="AD33" s="748"/>
      <c r="AE33" s="748"/>
      <c r="AF33" s="748"/>
      <c r="AG33" s="748"/>
      <c r="AH33" s="748"/>
      <c r="AI33" s="748"/>
    </row>
    <row r="34" spans="3:50" ht="12.75" customHeight="1">
      <c r="C34" s="2"/>
      <c r="D34" s="748" t="s">
        <v>53</v>
      </c>
      <c r="E34" s="748"/>
      <c r="F34" s="748"/>
      <c r="G34" s="748"/>
      <c r="H34" s="748"/>
      <c r="I34" s="748"/>
      <c r="J34" s="748"/>
      <c r="K34" s="748"/>
      <c r="L34" s="748"/>
      <c r="M34" s="748"/>
      <c r="N34" s="748"/>
      <c r="O34" s="748"/>
      <c r="P34" s="748"/>
      <c r="Q34" s="748"/>
      <c r="R34" s="748"/>
      <c r="S34" s="748"/>
      <c r="T34" s="748"/>
      <c r="U34" s="748"/>
      <c r="V34" s="748"/>
      <c r="W34" s="748"/>
      <c r="X34" s="748"/>
      <c r="Y34" s="748"/>
      <c r="Z34" s="748"/>
      <c r="AA34" s="748"/>
      <c r="AB34" s="748"/>
      <c r="AC34" s="748"/>
      <c r="AD34" s="748"/>
      <c r="AE34" s="748"/>
      <c r="AF34" s="748"/>
      <c r="AG34" s="748"/>
      <c r="AH34" s="748"/>
      <c r="AI34" s="748"/>
    </row>
    <row r="35" spans="3:50" ht="18" customHeight="1" thickBot="1">
      <c r="C35" s="2"/>
      <c r="D35" s="2"/>
      <c r="E35" s="741" t="str">
        <f>E2</f>
        <v>Ａ 表 （日本協会）</v>
      </c>
      <c r="F35" s="738"/>
      <c r="G35" s="738"/>
      <c r="H35" s="3"/>
      <c r="I35" s="3"/>
      <c r="J35" s="3"/>
      <c r="K35" s="3"/>
      <c r="L35" s="749">
        <f>L2</f>
        <v>2026</v>
      </c>
      <c r="M35" s="749"/>
      <c r="N35" s="3" t="s">
        <v>49</v>
      </c>
      <c r="O35" s="3"/>
      <c r="P35" s="3"/>
      <c r="Q35" s="3"/>
      <c r="R35" s="3" t="s">
        <v>50</v>
      </c>
      <c r="S35" s="3"/>
      <c r="T35" s="3"/>
      <c r="U35" s="87" t="s">
        <v>55</v>
      </c>
      <c r="V35" s="773" t="s">
        <v>201</v>
      </c>
      <c r="W35" s="773"/>
      <c r="X35" s="89">
        <f>X2</f>
        <v>1</v>
      </c>
      <c r="Y35" s="89"/>
      <c r="Z35" s="3"/>
      <c r="AA35" s="3"/>
      <c r="AB35" s="3"/>
      <c r="AC35" s="3"/>
      <c r="AD35" s="3"/>
      <c r="AE35" s="3"/>
      <c r="AF35" s="3" t="s">
        <v>51</v>
      </c>
      <c r="AG35" s="2"/>
      <c r="AH35" s="2"/>
      <c r="AI35" s="2"/>
    </row>
    <row r="36" spans="3:50" ht="18.75" customHeight="1">
      <c r="C36" s="91"/>
      <c r="D36" s="92"/>
      <c r="E36" s="92"/>
      <c r="F36" s="93"/>
      <c r="G36" s="94"/>
      <c r="H36" s="853" t="s">
        <v>12</v>
      </c>
      <c r="I36" s="95"/>
      <c r="J36" s="95"/>
      <c r="K36" s="96"/>
      <c r="L36" s="95"/>
      <c r="M36" s="96"/>
      <c r="N36" s="97" t="str">
        <f>IF($N$3="","",$N$3)</f>
        <v>○</v>
      </c>
      <c r="O36" s="97" t="str">
        <f>IF($O$3="","",$O$3)</f>
        <v>○</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37" t="s">
        <v>8</v>
      </c>
      <c r="D37" s="738"/>
      <c r="E37" s="739"/>
      <c r="F37" s="100"/>
      <c r="G37" s="179"/>
      <c r="H37" s="854"/>
      <c r="I37" s="750" t="s">
        <v>13</v>
      </c>
      <c r="J37" s="750" t="s">
        <v>19</v>
      </c>
      <c r="K37" s="750" t="s">
        <v>20</v>
      </c>
      <c r="L37" s="750" t="s">
        <v>21</v>
      </c>
      <c r="M37" s="750" t="s">
        <v>22</v>
      </c>
      <c r="N37" s="750" t="s">
        <v>23</v>
      </c>
      <c r="O37" s="750" t="s">
        <v>24</v>
      </c>
      <c r="P37" s="750" t="s">
        <v>25</v>
      </c>
      <c r="Q37" s="750" t="s">
        <v>26</v>
      </c>
      <c r="R37" s="750" t="s">
        <v>54</v>
      </c>
      <c r="S37" s="750" t="s">
        <v>27</v>
      </c>
      <c r="T37" s="750" t="s">
        <v>28</v>
      </c>
      <c r="U37" s="750" t="s">
        <v>29</v>
      </c>
      <c r="V37" s="750" t="s">
        <v>30</v>
      </c>
      <c r="W37" s="750" t="s">
        <v>31</v>
      </c>
      <c r="X37" s="750" t="s">
        <v>32</v>
      </c>
      <c r="Y37" s="750" t="s">
        <v>33</v>
      </c>
      <c r="Z37" s="750" t="s">
        <v>34</v>
      </c>
      <c r="AA37" s="750" t="s">
        <v>35</v>
      </c>
      <c r="AB37" s="750" t="s">
        <v>36</v>
      </c>
      <c r="AC37" s="850" t="s">
        <v>37</v>
      </c>
      <c r="AD37" s="101">
        <v>1</v>
      </c>
      <c r="AE37" s="856" t="s">
        <v>265</v>
      </c>
      <c r="AF37" s="856"/>
      <c r="AG37" s="856"/>
      <c r="AH37" s="856"/>
      <c r="AI37" s="857"/>
    </row>
    <row r="38" spans="3:50" ht="30" customHeight="1">
      <c r="C38" s="740"/>
      <c r="D38" s="738"/>
      <c r="E38" s="739"/>
      <c r="F38" s="746">
        <f>F5</f>
        <v>0</v>
      </c>
      <c r="G38" s="747"/>
      <c r="H38" s="854"/>
      <c r="I38" s="751"/>
      <c r="J38" s="751"/>
      <c r="K38" s="751"/>
      <c r="L38" s="751"/>
      <c r="M38" s="751"/>
      <c r="N38" s="751"/>
      <c r="O38" s="751"/>
      <c r="P38" s="751"/>
      <c r="Q38" s="751"/>
      <c r="R38" s="751"/>
      <c r="S38" s="751"/>
      <c r="T38" s="751"/>
      <c r="U38" s="751"/>
      <c r="V38" s="751"/>
      <c r="W38" s="751"/>
      <c r="X38" s="751"/>
      <c r="Y38" s="751"/>
      <c r="Z38" s="751"/>
      <c r="AA38" s="751"/>
      <c r="AB38" s="751"/>
      <c r="AC38" s="851"/>
      <c r="AD38" s="102">
        <v>2</v>
      </c>
      <c r="AE38" s="856" t="s">
        <v>46</v>
      </c>
      <c r="AF38" s="856"/>
      <c r="AG38" s="856"/>
      <c r="AH38" s="856"/>
      <c r="AI38" s="857"/>
    </row>
    <row r="39" spans="3:50" ht="9" customHeight="1">
      <c r="C39" s="860" t="s">
        <v>9</v>
      </c>
      <c r="D39" s="738"/>
      <c r="E39" s="739"/>
      <c r="F39" s="100"/>
      <c r="G39" s="103"/>
      <c r="H39" s="854"/>
      <c r="I39" s="751"/>
      <c r="J39" s="751"/>
      <c r="K39" s="751"/>
      <c r="L39" s="751"/>
      <c r="M39" s="751"/>
      <c r="N39" s="751"/>
      <c r="O39" s="751"/>
      <c r="P39" s="751"/>
      <c r="Q39" s="751"/>
      <c r="R39" s="751"/>
      <c r="S39" s="751"/>
      <c r="T39" s="751"/>
      <c r="U39" s="751"/>
      <c r="V39" s="751"/>
      <c r="W39" s="751"/>
      <c r="X39" s="751"/>
      <c r="Y39" s="751"/>
      <c r="Z39" s="751"/>
      <c r="AA39" s="751"/>
      <c r="AB39" s="751"/>
      <c r="AC39" s="851"/>
      <c r="AD39" s="102"/>
      <c r="AE39" s="104"/>
      <c r="AF39" s="104"/>
      <c r="AG39" s="104"/>
      <c r="AH39" s="104"/>
      <c r="AI39" s="127"/>
    </row>
    <row r="40" spans="3:50" ht="27.75" customHeight="1" thickBot="1">
      <c r="C40" s="734"/>
      <c r="D40" s="735"/>
      <c r="E40" s="736"/>
      <c r="F40" s="100"/>
      <c r="G40" s="105" t="str">
        <f>G7</f>
        <v>県</v>
      </c>
      <c r="H40" s="855"/>
      <c r="I40" s="752"/>
      <c r="J40" s="752"/>
      <c r="K40" s="752"/>
      <c r="L40" s="752"/>
      <c r="M40" s="752"/>
      <c r="N40" s="752"/>
      <c r="O40" s="752"/>
      <c r="P40" s="752"/>
      <c r="Q40" s="752"/>
      <c r="R40" s="752"/>
      <c r="S40" s="752"/>
      <c r="T40" s="752"/>
      <c r="U40" s="752"/>
      <c r="V40" s="752"/>
      <c r="W40" s="752"/>
      <c r="X40" s="752"/>
      <c r="Y40" s="752"/>
      <c r="Z40" s="752"/>
      <c r="AA40" s="752"/>
      <c r="AB40" s="752"/>
      <c r="AC40" s="852"/>
      <c r="AD40" s="106">
        <v>3</v>
      </c>
      <c r="AE40" s="107" t="s">
        <v>47</v>
      </c>
      <c r="AF40" s="104"/>
      <c r="AG40" s="104"/>
      <c r="AH40" s="104"/>
      <c r="AI40" s="127"/>
    </row>
    <row r="41" spans="3:50" ht="13.5" customHeight="1">
      <c r="C41" s="731" t="s">
        <v>7</v>
      </c>
      <c r="D41" s="732"/>
      <c r="E41" s="733"/>
      <c r="F41" s="841">
        <f>IF($F$8="","",$F$8)</f>
        <v>0</v>
      </c>
      <c r="G41" s="842"/>
      <c r="H41" s="842"/>
      <c r="I41" s="842"/>
      <c r="J41" s="842"/>
      <c r="K41" s="842"/>
      <c r="L41" s="842"/>
      <c r="M41" s="842"/>
      <c r="N41" s="842"/>
      <c r="O41" s="842"/>
      <c r="P41" s="842"/>
      <c r="Q41" s="842"/>
      <c r="R41" s="842"/>
      <c r="S41" s="842"/>
      <c r="T41" s="845" t="s">
        <v>133</v>
      </c>
      <c r="U41" s="845"/>
      <c r="V41" s="845"/>
      <c r="W41" s="845"/>
      <c r="X41" s="845"/>
      <c r="Y41" s="845"/>
      <c r="Z41" s="846" t="s">
        <v>57</v>
      </c>
      <c r="AA41" s="846">
        <f>$AA$8</f>
        <v>1</v>
      </c>
      <c r="AB41" s="848" t="s">
        <v>58</v>
      </c>
      <c r="AC41" s="848" t="s">
        <v>59</v>
      </c>
      <c r="AD41" s="824">
        <v>4</v>
      </c>
      <c r="AE41" s="826" t="s">
        <v>48</v>
      </c>
      <c r="AF41" s="826"/>
      <c r="AG41" s="826"/>
      <c r="AH41" s="826"/>
      <c r="AI41" s="827"/>
    </row>
    <row r="42" spans="3:50" ht="13.5" customHeight="1" thickBot="1">
      <c r="C42" s="734"/>
      <c r="D42" s="735"/>
      <c r="E42" s="736"/>
      <c r="F42" s="843"/>
      <c r="G42" s="844"/>
      <c r="H42" s="844"/>
      <c r="I42" s="844"/>
      <c r="J42" s="844"/>
      <c r="K42" s="844"/>
      <c r="L42" s="844"/>
      <c r="M42" s="844"/>
      <c r="N42" s="844"/>
      <c r="O42" s="844"/>
      <c r="P42" s="844"/>
      <c r="Q42" s="844"/>
      <c r="R42" s="844"/>
      <c r="S42" s="844"/>
      <c r="T42" s="830" t="s">
        <v>134</v>
      </c>
      <c r="U42" s="830"/>
      <c r="V42" s="830"/>
      <c r="W42" s="830"/>
      <c r="X42" s="830"/>
      <c r="Y42" s="830"/>
      <c r="Z42" s="847"/>
      <c r="AA42" s="847"/>
      <c r="AB42" s="849"/>
      <c r="AC42" s="849"/>
      <c r="AD42" s="825"/>
      <c r="AE42" s="828"/>
      <c r="AF42" s="828"/>
      <c r="AG42" s="828"/>
      <c r="AH42" s="828"/>
      <c r="AI42" s="829"/>
    </row>
    <row r="43" spans="3:50" ht="13.5" customHeight="1">
      <c r="C43" s="731" t="s">
        <v>14</v>
      </c>
      <c r="D43" s="732"/>
      <c r="E43" s="733"/>
      <c r="F43" s="108" t="s">
        <v>15</v>
      </c>
      <c r="G43" s="814">
        <f>IF($G$10="","",$G$10)</f>
        <v>0</v>
      </c>
      <c r="H43" s="815"/>
      <c r="I43" s="815"/>
      <c r="J43" s="815"/>
      <c r="K43" s="815"/>
      <c r="L43" s="815"/>
      <c r="M43" s="815"/>
      <c r="N43" s="815"/>
      <c r="O43" s="815"/>
      <c r="P43" s="815"/>
      <c r="Q43" s="815"/>
      <c r="R43" s="815"/>
      <c r="S43" s="815"/>
      <c r="T43" s="815"/>
      <c r="U43" s="815"/>
      <c r="V43" s="815"/>
      <c r="W43" s="815"/>
      <c r="X43" s="815"/>
      <c r="Y43" s="815"/>
      <c r="Z43" s="831"/>
      <c r="AA43" s="868" t="s">
        <v>17</v>
      </c>
      <c r="AB43" s="837" t="s">
        <v>10</v>
      </c>
      <c r="AC43" s="837"/>
      <c r="AD43" s="838"/>
      <c r="AE43" s="838" t="s">
        <v>11</v>
      </c>
      <c r="AF43" s="838"/>
      <c r="AG43" s="109" t="s">
        <v>38</v>
      </c>
      <c r="AH43" s="838" t="s">
        <v>40</v>
      </c>
      <c r="AI43" s="839" t="s">
        <v>41</v>
      </c>
      <c r="AJ43" s="759"/>
      <c r="AU43" s="811"/>
      <c r="AV43" s="811"/>
      <c r="AW43" s="811"/>
      <c r="AX43" s="812"/>
    </row>
    <row r="44" spans="3:50" ht="13.5" customHeight="1" thickBot="1">
      <c r="C44" s="813" t="s">
        <v>6</v>
      </c>
      <c r="D44" s="735"/>
      <c r="E44" s="736"/>
      <c r="F44" s="110">
        <f>IF($F$11="","",$F$11)</f>
        <v>0</v>
      </c>
      <c r="G44" s="832"/>
      <c r="H44" s="833"/>
      <c r="I44" s="833"/>
      <c r="J44" s="833"/>
      <c r="K44" s="833"/>
      <c r="L44" s="833"/>
      <c r="M44" s="833"/>
      <c r="N44" s="833"/>
      <c r="O44" s="833"/>
      <c r="P44" s="833"/>
      <c r="Q44" s="833"/>
      <c r="R44" s="833"/>
      <c r="S44" s="833"/>
      <c r="T44" s="833"/>
      <c r="U44" s="833"/>
      <c r="V44" s="833"/>
      <c r="W44" s="833"/>
      <c r="X44" s="833"/>
      <c r="Y44" s="833"/>
      <c r="Z44" s="834"/>
      <c r="AA44" s="869"/>
      <c r="AB44" s="742"/>
      <c r="AC44" s="742"/>
      <c r="AD44" s="742"/>
      <c r="AE44" s="742"/>
      <c r="AF44" s="742"/>
      <c r="AG44" s="180" t="s">
        <v>39</v>
      </c>
      <c r="AH44" s="742"/>
      <c r="AI44" s="840"/>
      <c r="AJ44" s="759"/>
      <c r="AU44" s="811"/>
      <c r="AV44" s="811"/>
      <c r="AW44" s="811"/>
      <c r="AX44" s="812"/>
    </row>
    <row r="45" spans="3:50" ht="13.5" customHeight="1">
      <c r="C45" s="731" t="s">
        <v>14</v>
      </c>
      <c r="D45" s="732"/>
      <c r="E45" s="733"/>
      <c r="F45" s="112" t="s">
        <v>15</v>
      </c>
      <c r="G45" s="814">
        <f>IF($G$12="","",$G$12)</f>
        <v>0</v>
      </c>
      <c r="H45" s="815"/>
      <c r="I45" s="815"/>
      <c r="J45" s="815"/>
      <c r="K45" s="815"/>
      <c r="L45" s="815"/>
      <c r="M45" s="815"/>
      <c r="N45" s="815"/>
      <c r="O45" s="815"/>
      <c r="P45" s="815"/>
      <c r="Q45" s="815"/>
      <c r="R45" s="815"/>
      <c r="S45" s="815"/>
      <c r="T45" s="815"/>
      <c r="U45" s="815"/>
      <c r="V45" s="815"/>
      <c r="W45" s="815"/>
      <c r="X45" s="815"/>
      <c r="Y45" s="815"/>
      <c r="Z45" s="815"/>
      <c r="AA45" s="805" t="str">
        <f>IF(ISERROR(VLOOKUP(AJ45,【入力用】個人登録!$A$21:$P$50,2,FALSE)),"",VLOOKUP(AJ45,【入力用】個人登録!$A$21:$P$50,2,FALSE)) &amp; IF(ISERROR(VLOOKUP(AJ45,【入力用】個人登録!$A$59:$P$127,2,FALSE)),"",VLOOKUP(AJ45,【入力用】個人登録!$A$59:$P$127,2,FALSE))</f>
        <v/>
      </c>
      <c r="AB45" s="807" t="str">
        <f>IF(ISERROR(VLOOKUP(AJ45,【入力用】個人登録!$A$21:$P$50,5,FALSE)),"",VLOOKUP(AJ45,【入力用】個人登録!$A$21:$P$50,5,FALSE)) &amp; IF(ISERROR(VLOOKUP(AJ45,【入力用】個人登録!$A$59:$P$127,5,FALSE)),"",VLOOKUP(AJ45,【入力用】個人登録!$A$59:$P$127,5,FALSE))</f>
        <v/>
      </c>
      <c r="AC45" s="742"/>
      <c r="AD45" s="742"/>
      <c r="AE45" s="760" t="str">
        <f>TEXT(IF(ISERROR(VLOOKUP(AJ45,【入力用】個人登録!$A$21:$P$50,12,FALSE)),"",VLOOKUP(AJ45,【入力用】個人登録!$A$21:$P$50,12,FALSE)) &amp; IF(ISERROR(VLOOKUP(AJ45,【入力用】個人登録!$A$59:$P$127,12,FALSE)),"",VLOOKUP(AJ45,【入力用】個人登録!$A$59:$P$127,12,FALSE)),"yyyy/m/d")</f>
        <v/>
      </c>
      <c r="AF45" s="761"/>
      <c r="AG45" s="867" t="str">
        <f>IF(AA45="","",$F$8)</f>
        <v/>
      </c>
      <c r="AH45" s="765" t="str">
        <f>IF(ISERROR(VLOOKUP(AJ45,【入力用】個人登録!$A$21:$Q$50,17,FALSE)),"",VLOOKUP(AJ45,【入力用】個人登録!$A$21:$Q$50,17,FALSE)) &amp; IF(ISERROR(VLOOKUP(AJ45,【入力用】個人登録!$A$59:$Q$127,17,FALSE)),"",VLOOKUP(AJ45,【入力用】個人登録!$A$59:$Q$127,17,FALSE))</f>
        <v/>
      </c>
      <c r="AI45" s="900" t="str">
        <f>IF(ISERROR(VLOOKUP(AJ45,【入力用】個人登録!$A$21:$P$50,16,FALSE)),"",VLOOKUP(AJ45,【入力用】個人登録!$A$21:$P$50,16,FALSE)) &amp; IF(ISERROR(VLOOKUP(AJ45,【入力用】個人登録!$A$59:$P$127,16,FALSE)),"",VLOOKUP(AJ45,【入力用】個人登録!$A$59:$P$127,16,FALSE))</f>
        <v/>
      </c>
      <c r="AJ45" s="758" t="s">
        <v>416</v>
      </c>
      <c r="AK45" s="721" t="str">
        <f>IF(ISERROR(VLOOKUP(AJ45,#REF!,18,FALSE)),"",VLOOKUP(AJ45,#REF!,18,FALSE)) &amp; IF(ISERROR(VLOOKUP(AJ45,#REF!,18,FALSE)),"",VLOOKUP(AJ45,#REF!,18,FALSE))</f>
        <v/>
      </c>
    </row>
    <row r="46" spans="3:50" ht="13.5" customHeight="1">
      <c r="C46" s="743" t="s">
        <v>5</v>
      </c>
      <c r="D46" s="744"/>
      <c r="E46" s="745"/>
      <c r="F46" s="113">
        <f>IF($F$13="","",$F$13)</f>
        <v>0</v>
      </c>
      <c r="G46" s="816"/>
      <c r="H46" s="817"/>
      <c r="I46" s="817"/>
      <c r="J46" s="817"/>
      <c r="K46" s="817"/>
      <c r="L46" s="817"/>
      <c r="M46" s="817"/>
      <c r="N46" s="817"/>
      <c r="O46" s="817"/>
      <c r="P46" s="817"/>
      <c r="Q46" s="817"/>
      <c r="R46" s="817"/>
      <c r="S46" s="817"/>
      <c r="T46" s="817"/>
      <c r="U46" s="817"/>
      <c r="V46" s="817"/>
      <c r="W46" s="817"/>
      <c r="X46" s="817"/>
      <c r="Y46" s="817"/>
      <c r="Z46" s="817"/>
      <c r="AA46" s="806"/>
      <c r="AB46" s="742"/>
      <c r="AC46" s="742"/>
      <c r="AD46" s="742"/>
      <c r="AE46" s="762"/>
      <c r="AF46" s="763"/>
      <c r="AG46" s="867"/>
      <c r="AH46" s="766"/>
      <c r="AI46" s="901"/>
      <c r="AJ46" s="758"/>
      <c r="AK46" s="721"/>
    </row>
    <row r="47" spans="3:50" ht="13.5" customHeight="1">
      <c r="C47" s="821" t="s">
        <v>4</v>
      </c>
      <c r="D47" s="822"/>
      <c r="E47" s="823"/>
      <c r="F47" s="796">
        <f>IF($F$14="","",$F$14)</f>
        <v>0</v>
      </c>
      <c r="G47" s="796"/>
      <c r="H47" s="796"/>
      <c r="I47" s="796"/>
      <c r="J47" s="796"/>
      <c r="K47" s="796"/>
      <c r="L47" s="796"/>
      <c r="M47" s="796"/>
      <c r="N47" s="810" t="s">
        <v>135</v>
      </c>
      <c r="O47" s="810"/>
      <c r="P47" s="810"/>
      <c r="Q47" s="796">
        <f>IF($Q$14="","",$Q$14)</f>
        <v>0</v>
      </c>
      <c r="R47" s="796"/>
      <c r="S47" s="796"/>
      <c r="T47" s="796"/>
      <c r="U47" s="796"/>
      <c r="V47" s="796"/>
      <c r="W47" s="796"/>
      <c r="X47" s="796"/>
      <c r="Y47" s="796"/>
      <c r="Z47" s="804"/>
      <c r="AA47" s="805" t="str">
        <f>IF(ISERROR(VLOOKUP(AJ47,【入力用】個人登録!$A$21:$P$50,2,FALSE)),"",VLOOKUP(AJ47,【入力用】個人登録!$A$21:$P$50,2,FALSE)) &amp; IF(ISERROR(VLOOKUP(AJ47,【入力用】個人登録!$A$59:$P$127,2,FALSE)),"",VLOOKUP(AJ47,【入力用】個人登録!$A$59:$P$127,2,FALSE))</f>
        <v/>
      </c>
      <c r="AB47" s="807" t="str">
        <f>IF(ISERROR(VLOOKUP(AJ47,【入力用】個人登録!$A$21:$P$50,5,FALSE)),"",VLOOKUP(AJ47,【入力用】個人登録!$A$21:$P$50,5,FALSE)) &amp; IF(ISERROR(VLOOKUP(AJ47,【入力用】個人登録!$A$59:$P$127,5,FALSE)),"",VLOOKUP(AJ47,【入力用】個人登録!$A$59:$P$127,5,FALSE))</f>
        <v/>
      </c>
      <c r="AC47" s="742"/>
      <c r="AD47" s="742"/>
      <c r="AE47" s="760" t="str">
        <f>TEXT(IF(ISERROR(VLOOKUP(AJ47,【入力用】個人登録!$A$21:$P$50,12,FALSE)),"",VLOOKUP(AJ47,【入力用】個人登録!$A$21:$P$50,12,FALSE)) &amp; IF(ISERROR(VLOOKUP(AJ47,【入力用】個人登録!$A$59:$P$127,12,FALSE)),"",VLOOKUP(AJ47,【入力用】個人登録!$A$59:$P$127,12,FALSE)),"yyyy/m/d")</f>
        <v/>
      </c>
      <c r="AF47" s="761"/>
      <c r="AG47" s="867" t="str">
        <f>IF(AA47="","",$F$8)</f>
        <v/>
      </c>
      <c r="AH47" s="765" t="str">
        <f>IF(ISERROR(VLOOKUP(AJ47,【入力用】個人登録!$A$21:$Q$50,17,FALSE)),"",VLOOKUP(AJ47,【入力用】個人登録!$A$21:$Q$50,17,FALSE)) &amp; IF(ISERROR(VLOOKUP(AJ47,【入力用】個人登録!$A$59:$Q$127,17,FALSE)),"",VLOOKUP(AJ47,【入力用】個人登録!$A$59:$Q$127,17,FALSE))</f>
        <v/>
      </c>
      <c r="AI47" s="900" t="str">
        <f>IF(ISERROR(VLOOKUP(AJ47,【入力用】個人登録!$A$21:$P$50,16,FALSE)),"",VLOOKUP(AJ47,【入力用】個人登録!$A$21:$P$50,16,FALSE)) &amp; IF(ISERROR(VLOOKUP(AJ47,【入力用】個人登録!$A$59:$P$127,16,FALSE)),"",VLOOKUP(AJ47,【入力用】個人登録!$A$59:$P$127,16,FALSE))</f>
        <v/>
      </c>
      <c r="AJ47" s="758" t="s">
        <v>417</v>
      </c>
      <c r="AK47" s="721" t="str">
        <f>IF(ISERROR(VLOOKUP(AJ47,#REF!,18,FALSE)),"",VLOOKUP(AJ47,#REF!,18,FALSE)) &amp; IF(ISERROR(VLOOKUP(AJ47,#REF!,18,FALSE)),"",VLOOKUP(AJ47,#REF!,18,FALSE))</f>
        <v/>
      </c>
    </row>
    <row r="48" spans="3:50" ht="13.5" customHeight="1" thickBot="1">
      <c r="C48" s="813" t="s">
        <v>3</v>
      </c>
      <c r="D48" s="735"/>
      <c r="E48" s="736"/>
      <c r="F48" s="819"/>
      <c r="G48" s="819"/>
      <c r="H48" s="819"/>
      <c r="I48" s="819"/>
      <c r="J48" s="819"/>
      <c r="K48" s="819"/>
      <c r="L48" s="819"/>
      <c r="M48" s="819"/>
      <c r="N48" s="818" t="s">
        <v>136</v>
      </c>
      <c r="O48" s="818"/>
      <c r="P48" s="818"/>
      <c r="Q48" s="819">
        <f>IF($Q$15="","",$Q$15)</f>
        <v>0</v>
      </c>
      <c r="R48" s="819"/>
      <c r="S48" s="819"/>
      <c r="T48" s="819"/>
      <c r="U48" s="819"/>
      <c r="V48" s="819"/>
      <c r="W48" s="819"/>
      <c r="X48" s="819"/>
      <c r="Y48" s="819"/>
      <c r="Z48" s="820"/>
      <c r="AA48" s="806"/>
      <c r="AB48" s="742"/>
      <c r="AC48" s="742"/>
      <c r="AD48" s="742"/>
      <c r="AE48" s="762"/>
      <c r="AF48" s="763"/>
      <c r="AG48" s="867"/>
      <c r="AH48" s="766"/>
      <c r="AI48" s="901"/>
      <c r="AJ48" s="758"/>
      <c r="AK48" s="722"/>
    </row>
    <row r="49" spans="1:37" ht="13.5" customHeight="1">
      <c r="C49" s="731" t="s">
        <v>14</v>
      </c>
      <c r="D49" s="732"/>
      <c r="E49" s="733"/>
      <c r="F49" s="795">
        <f>IF($F$16="","",$F$16)</f>
        <v>0</v>
      </c>
      <c r="G49" s="795"/>
      <c r="H49" s="795"/>
      <c r="I49" s="795"/>
      <c r="J49" s="795"/>
      <c r="K49" s="795"/>
      <c r="L49" s="795"/>
      <c r="M49" s="795"/>
      <c r="N49" s="797" t="s">
        <v>64</v>
      </c>
      <c r="O49" s="798"/>
      <c r="P49" s="799"/>
      <c r="Q49" s="795">
        <f>IF($Q$16="","",$Q$16)</f>
        <v>0</v>
      </c>
      <c r="R49" s="795"/>
      <c r="S49" s="795"/>
      <c r="T49" s="795"/>
      <c r="U49" s="795"/>
      <c r="V49" s="795"/>
      <c r="W49" s="795"/>
      <c r="X49" s="795"/>
      <c r="Y49" s="795"/>
      <c r="Z49" s="803"/>
      <c r="AA49" s="805" t="str">
        <f>IF(ISERROR(VLOOKUP(AJ49,【入力用】個人登録!$A$21:$P$50,2,FALSE)),"",VLOOKUP(AJ49,【入力用】個人登録!$A$21:$P$50,2,FALSE)) &amp; IF(ISERROR(VLOOKUP(AJ49,【入力用】個人登録!$A$59:$P$127,2,FALSE)),"",VLOOKUP(AJ49,【入力用】個人登録!$A$59:$P$127,2,FALSE))</f>
        <v/>
      </c>
      <c r="AB49" s="807" t="str">
        <f>IF(ISERROR(VLOOKUP(AJ49,【入力用】個人登録!$A$21:$P$50,5,FALSE)),"",VLOOKUP(AJ49,【入力用】個人登録!$A$21:$P$50,5,FALSE)) &amp; IF(ISERROR(VLOOKUP(AJ49,【入力用】個人登録!$A$59:$P$127,5,FALSE)),"",VLOOKUP(AJ49,【入力用】個人登録!$A$59:$P$127,5,FALSE))</f>
        <v/>
      </c>
      <c r="AC49" s="742"/>
      <c r="AD49" s="742"/>
      <c r="AE49" s="760" t="str">
        <f>TEXT(IF(ISERROR(VLOOKUP(AJ49,【入力用】個人登録!$A$21:$P$50,12,FALSE)),"",VLOOKUP(AJ49,【入力用】個人登録!$A$21:$P$50,12,FALSE)) &amp; IF(ISERROR(VLOOKUP(AJ49,【入力用】個人登録!$A$59:$P$127,12,FALSE)),"",VLOOKUP(AJ49,【入力用】個人登録!$A$59:$P$127,12,FALSE)),"yyyy/m/d")</f>
        <v/>
      </c>
      <c r="AF49" s="761"/>
      <c r="AG49" s="867" t="str">
        <f>IF(AA49="","",$F$8)</f>
        <v/>
      </c>
      <c r="AH49" s="765" t="str">
        <f>IF(ISERROR(VLOOKUP(AJ49,【入力用】個人登録!$A$21:$Q$50,17,FALSE)),"",VLOOKUP(AJ49,【入力用】個人登録!$A$21:$Q$50,17,FALSE)) &amp; IF(ISERROR(VLOOKUP(AJ49,【入力用】個人登録!$A$59:$Q$127,17,FALSE)),"",VLOOKUP(AJ49,【入力用】個人登録!$A$59:$Q$127,17,FALSE))</f>
        <v/>
      </c>
      <c r="AI49" s="900" t="str">
        <f>IF(ISERROR(VLOOKUP(AJ49,【入力用】個人登録!$A$21:$P$50,16,FALSE)),"",VLOOKUP(AJ49,【入力用】個人登録!$A$21:$P$50,16,FALSE)) &amp; IF(ISERROR(VLOOKUP(AJ49,【入力用】個人登録!$A$59:$P$127,16,FALSE)),"",VLOOKUP(AJ49,【入力用】個人登録!$A$59:$P$127,16,FALSE))</f>
        <v/>
      </c>
      <c r="AJ49" s="758" t="s">
        <v>418</v>
      </c>
      <c r="AK49" s="721" t="str">
        <f>IF(ISERROR(VLOOKUP(AJ49,#REF!,18,FALSE)),"",VLOOKUP(AJ49,#REF!,18,FALSE)) &amp; IF(ISERROR(VLOOKUP(AJ49,#REF!,18,FALSE)),"",VLOOKUP(AJ49,#REF!,18,FALSE))</f>
        <v/>
      </c>
    </row>
    <row r="50" spans="1:37" ht="13.5" customHeight="1">
      <c r="C50" s="743" t="s">
        <v>2</v>
      </c>
      <c r="D50" s="744"/>
      <c r="E50" s="745"/>
      <c r="F50" s="796"/>
      <c r="G50" s="796"/>
      <c r="H50" s="796"/>
      <c r="I50" s="796"/>
      <c r="J50" s="796"/>
      <c r="K50" s="796"/>
      <c r="L50" s="796"/>
      <c r="M50" s="796"/>
      <c r="N50" s="800"/>
      <c r="O50" s="801"/>
      <c r="P50" s="802"/>
      <c r="Q50" s="796" t="str">
        <f>IF(【印刷用】日本協会登録用紙!Q17="","",【印刷用】日本協会登録用紙!Q17)</f>
        <v/>
      </c>
      <c r="R50" s="796"/>
      <c r="S50" s="796"/>
      <c r="T50" s="796"/>
      <c r="U50" s="796"/>
      <c r="V50" s="796"/>
      <c r="W50" s="796"/>
      <c r="X50" s="796"/>
      <c r="Y50" s="796"/>
      <c r="Z50" s="804"/>
      <c r="AA50" s="806"/>
      <c r="AB50" s="742"/>
      <c r="AC50" s="742"/>
      <c r="AD50" s="742"/>
      <c r="AE50" s="762"/>
      <c r="AF50" s="763"/>
      <c r="AG50" s="867"/>
      <c r="AH50" s="766"/>
      <c r="AI50" s="901"/>
      <c r="AJ50" s="758"/>
      <c r="AK50" s="722"/>
    </row>
    <row r="51" spans="1:37" ht="13.5" customHeight="1">
      <c r="C51" s="723" t="s">
        <v>17</v>
      </c>
      <c r="D51" s="724"/>
      <c r="E51" s="742" t="s">
        <v>10</v>
      </c>
      <c r="F51" s="742"/>
      <c r="G51" s="742" t="s">
        <v>11</v>
      </c>
      <c r="H51" s="742"/>
      <c r="I51" s="808" t="s">
        <v>38</v>
      </c>
      <c r="J51" s="808"/>
      <c r="K51" s="808"/>
      <c r="L51" s="808"/>
      <c r="M51" s="808"/>
      <c r="N51" s="808"/>
      <c r="O51" s="742" t="s">
        <v>40</v>
      </c>
      <c r="P51" s="742"/>
      <c r="Q51" s="742"/>
      <c r="R51" s="742"/>
      <c r="S51" s="742"/>
      <c r="T51" s="742"/>
      <c r="U51" s="742"/>
      <c r="V51" s="742"/>
      <c r="W51" s="742" t="s">
        <v>41</v>
      </c>
      <c r="X51" s="742"/>
      <c r="Y51" s="742"/>
      <c r="Z51" s="774"/>
      <c r="AA51" s="805" t="str">
        <f>IF(ISERROR(VLOOKUP(AJ51,【入力用】個人登録!$A$21:$P$50,2,FALSE)),"",VLOOKUP(AJ51,【入力用】個人登録!$A$21:$P$50,2,FALSE)) &amp; IF(ISERROR(VLOOKUP(AJ51,【入力用】個人登録!$A$59:$P$127,2,FALSE)),"",VLOOKUP(AJ51,【入力用】個人登録!$A$59:$P$127,2,FALSE))</f>
        <v/>
      </c>
      <c r="AB51" s="807" t="str">
        <f>IF(ISERROR(VLOOKUP(AJ51,【入力用】個人登録!$A$21:$P$50,5,FALSE)),"",VLOOKUP(AJ51,【入力用】個人登録!$A$21:$P$50,5,FALSE)) &amp; IF(ISERROR(VLOOKUP(AJ51,【入力用】個人登録!$A$59:$P$127,5,FALSE)),"",VLOOKUP(AJ51,【入力用】個人登録!$A$59:$P$127,5,FALSE))</f>
        <v/>
      </c>
      <c r="AC51" s="742"/>
      <c r="AD51" s="742"/>
      <c r="AE51" s="760" t="str">
        <f>TEXT(IF(ISERROR(VLOOKUP(AJ51,【入力用】個人登録!$A$21:$P$50,12,FALSE)),"",VLOOKUP(AJ51,【入力用】個人登録!$A$21:$P$50,12,FALSE)) &amp; IF(ISERROR(VLOOKUP(AJ51,【入力用】個人登録!$A$59:$P$127,12,FALSE)),"",VLOOKUP(AJ51,【入力用】個人登録!$A$59:$P$127,12,FALSE)),"yyyy/m/d")</f>
        <v/>
      </c>
      <c r="AF51" s="761"/>
      <c r="AG51" s="867" t="str">
        <f>IF(AA51="","",$F$8)</f>
        <v/>
      </c>
      <c r="AH51" s="765" t="str">
        <f>IF(ISERROR(VLOOKUP(AJ51,【入力用】個人登録!$A$21:$Q$50,17,FALSE)),"",VLOOKUP(AJ51,【入力用】個人登録!$A$21:$Q$50,17,FALSE)) &amp; IF(ISERROR(VLOOKUP(AJ51,【入力用】個人登録!$A$59:$Q$127,17,FALSE)),"",VLOOKUP(AJ51,【入力用】個人登録!$A$59:$Q$127,17,FALSE))</f>
        <v/>
      </c>
      <c r="AI51" s="900" t="str">
        <f>IF(ISERROR(VLOOKUP(AJ51,【入力用】個人登録!$A$21:$P$50,16,FALSE)),"",VLOOKUP(AJ51,【入力用】個人登録!$A$21:$P$50,16,FALSE)) &amp; IF(ISERROR(VLOOKUP(AJ51,【入力用】個人登録!$A$59:$P$127,16,FALSE)),"",VLOOKUP(AJ51,【入力用】個人登録!$A$59:$P$127,16,FALSE))</f>
        <v/>
      </c>
      <c r="AJ51" s="758" t="s">
        <v>419</v>
      </c>
      <c r="AK51" s="721" t="str">
        <f>IF(ISERROR(VLOOKUP(AJ51,#REF!,18,FALSE)),"",VLOOKUP(AJ51,#REF!,18,FALSE)) &amp; IF(ISERROR(VLOOKUP(AJ51,#REF!,18,FALSE)),"",VLOOKUP(AJ51,#REF!,18,FALSE))</f>
        <v/>
      </c>
    </row>
    <row r="52" spans="1:37" ht="13.5" customHeight="1">
      <c r="C52" s="725"/>
      <c r="D52" s="726"/>
      <c r="E52" s="742"/>
      <c r="F52" s="742"/>
      <c r="G52" s="742"/>
      <c r="H52" s="742"/>
      <c r="I52" s="809" t="s">
        <v>39</v>
      </c>
      <c r="J52" s="809"/>
      <c r="K52" s="809"/>
      <c r="L52" s="809"/>
      <c r="M52" s="809"/>
      <c r="N52" s="809"/>
      <c r="O52" s="742"/>
      <c r="P52" s="742"/>
      <c r="Q52" s="742"/>
      <c r="R52" s="742"/>
      <c r="S52" s="742"/>
      <c r="T52" s="742"/>
      <c r="U52" s="742"/>
      <c r="V52" s="742"/>
      <c r="W52" s="742"/>
      <c r="X52" s="742"/>
      <c r="Y52" s="742"/>
      <c r="Z52" s="774"/>
      <c r="AA52" s="806"/>
      <c r="AB52" s="742"/>
      <c r="AC52" s="742"/>
      <c r="AD52" s="742"/>
      <c r="AE52" s="762"/>
      <c r="AF52" s="763"/>
      <c r="AG52" s="867"/>
      <c r="AH52" s="766"/>
      <c r="AI52" s="901"/>
      <c r="AJ52" s="758"/>
      <c r="AK52" s="722"/>
    </row>
    <row r="53" spans="1:37" ht="27" customHeight="1">
      <c r="A53" s="116" t="s">
        <v>415</v>
      </c>
      <c r="B53" s="122" t="str">
        <f>IF(ISERROR(VLOOKUP(A53,#REF!,18,FALSE)),"",VLOOKUP(A53,#REF!,18,FALSE)) &amp; IF(ISERROR(VLOOKUP(A53,#REF!,18,FALSE)),"",VLOOKUP(A53,#REF!,18,FALSE))</f>
        <v/>
      </c>
      <c r="C53" s="727" t="str">
        <f>IF(ISERROR(VLOOKUP(A53,【入力用】個人登録!$A$21:$P$50,2,FALSE)),"",VLOOKUP(A53,【入力用】個人登録!$A$21:$P$50,2,FALSE)) &amp; IF(ISERROR(VLOOKUP(A53,【入力用】個人登録!$A$59:$P$127,2,FALSE)),"",VLOOKUP(A53,【入力用】個人登録!$A$59:$P$127,2,FALSE))</f>
        <v/>
      </c>
      <c r="D53" s="728"/>
      <c r="E53" s="774" t="str">
        <f>IF(ISERROR(VLOOKUP(A53,【入力用】個人登録!$A$21:$P$50,5,FALSE)),"",VLOOKUP(A53,【入力用】個人登録!$A$21:$P$50,5,FALSE)) &amp; IF(ISERROR(VLOOKUP(A53,【入力用】個人登録!$A$59:$P$127,5,FALSE)),"",VLOOKUP(A53,【入力用】個人登録!$A$59:$P$127,5,FALSE))</f>
        <v/>
      </c>
      <c r="F53" s="755"/>
      <c r="G53" s="764" t="str">
        <f>TEXT(IF(ISERROR(VLOOKUP(A53,【入力用】個人登録!$A$21:$P$50,12,FALSE)),"",VLOOKUP(A53,【入力用】個人登録!$A$21:$P$50,12,FALSE)) &amp; IF(ISERROR(VLOOKUP(A53,【入力用】個人登録!$A$59:$P$127,12,FALSE)),"",VLOOKUP(A53,【入力用】個人登録!$A$59:$P$127,12,FALSE)),"yyyy/m/d")</f>
        <v/>
      </c>
      <c r="H53" s="764"/>
      <c r="I53" s="764" t="str">
        <f>IF(C53="","",$F$8)</f>
        <v/>
      </c>
      <c r="J53" s="764"/>
      <c r="K53" s="764"/>
      <c r="L53" s="764"/>
      <c r="M53" s="764"/>
      <c r="N53" s="764"/>
      <c r="O53" s="921" t="str">
        <f>IF(ISERROR(VLOOKUP(A53,【入力用】個人登録!$A$21:$Q$50,17,FALSE)),"",VLOOKUP(A53,【入力用】個人登録!$A$21:$Q$50,17,FALSE)) &amp; IF(ISERROR(VLOOKUP(A53,【入力用】個人登録!$A$59:$Q$127,17,FALSE)),"",VLOOKUP(A53,【入力用】個人登録!$A$59:$Q$127,17,FALSE))</f>
        <v/>
      </c>
      <c r="P53" s="790"/>
      <c r="Q53" s="790"/>
      <c r="R53" s="790"/>
      <c r="S53" s="790"/>
      <c r="T53" s="790"/>
      <c r="U53" s="790"/>
      <c r="V53" s="791"/>
      <c r="W53" s="861" t="str">
        <f>IF(ISERROR(VLOOKUP(A53,【入力用】個人登録!$A$21:$P$50,16,FALSE)),"",VLOOKUP(A53,【入力用】個人登録!$A$21:$P$50,16,FALSE)) &amp; IF(ISERROR(VLOOKUP(A53,【入力用】個人登録!$A$59:$P$127,16,FALSE)),"",VLOOKUP(A53,【入力用】個人登録!$A$59:$P$127,16,FALSE))</f>
        <v/>
      </c>
      <c r="X53" s="922"/>
      <c r="Y53" s="922"/>
      <c r="Z53" s="923"/>
      <c r="AA53" s="120" t="str">
        <f>IF(ISERROR(VLOOKUP(AJ53,【入力用】個人登録!$A$21:$P$50,2,FALSE)),"",VLOOKUP(AJ53,【入力用】個人登録!$A$21:$P$50,2,FALSE)) &amp; IF(ISERROR(VLOOKUP(AJ53,【入力用】個人登録!$A$59:$P$127,2,FALSE)),"",VLOOKUP(AJ53,【入力用】個人登録!$A$59:$P$127,2,FALSE))</f>
        <v/>
      </c>
      <c r="AB53" s="753" t="str">
        <f>IF(ISERROR(VLOOKUP(AJ53,【入力用】個人登録!$A$21:$P$50,5,FALSE)),"",VLOOKUP(AJ53,【入力用】個人登録!$A$21:$P$50,5,FALSE)) &amp; IF(ISERROR(VLOOKUP(AJ53,【入力用】個人登録!$A$59:$P$127,5,FALSE)),"",VLOOKUP(AJ53,【入力用】個人登録!$A$59:$P$127,5,FALSE))</f>
        <v/>
      </c>
      <c r="AC53" s="754"/>
      <c r="AD53" s="755"/>
      <c r="AE53" s="756" t="str">
        <f>TEXT(IF(ISERROR(VLOOKUP(AJ53,【入力用】個人登録!$A$21:$P$50,12,FALSE)),"",VLOOKUP(AJ53,【入力用】個人登録!$A$21:$P$50,12,FALSE)) &amp; IF(ISERROR(VLOOKUP(AJ53,【入力用】個人登録!$A$59:$P$127,12,FALSE)),"",VLOOKUP(AJ53,【入力用】個人登録!$A$59:$P$127,12,FALSE)),"yyyy/m/d")</f>
        <v/>
      </c>
      <c r="AF53" s="757"/>
      <c r="AG53" s="181" t="str">
        <f>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IF(ISERROR(VLOOKUP(AJ53,#REF!,18,FALSE)),"",VLOOKUP(AJ53,#REF!,18,FALSE)) &amp; IF(ISERROR(VLOOKUP(AJ53,#REF!,18,FALSE)),"",VLOOKUP(AJ53,#REF!,18,FALSE))</f>
        <v/>
      </c>
    </row>
    <row r="54" spans="1:37" ht="27" customHeight="1">
      <c r="A54" s="116" t="s">
        <v>194</v>
      </c>
      <c r="B54" s="122" t="str">
        <f>IF(ISERROR(VLOOKUP(A54,#REF!,18,FALSE)),"",VLOOKUP(A54,#REF!,18,FALSE)) &amp; IF(ISERROR(VLOOKUP(A54,#REF!,18,FALSE)),"",VLOOKUP(A54,#REF!,18,FALSE))</f>
        <v/>
      </c>
      <c r="C54" s="727" t="str">
        <f>IF(ISERROR(VLOOKUP(A54,【入力用】個人登録!$A$21:$P$50,2,FALSE)),"",VLOOKUP(A54,【入力用】個人登録!$A$21:$P$50,2,FALSE)) &amp; IF(ISERROR(VLOOKUP(A54,【入力用】個人登録!$A$59:$P$127,2,FALSE)),"",VLOOKUP(A54,【入力用】個人登録!$A$59:$P$127,2,FALSE))</f>
        <v/>
      </c>
      <c r="D54" s="728"/>
      <c r="E54" s="774" t="str">
        <f>IF(ISERROR(VLOOKUP(A54,【入力用】個人登録!$A$21:$P$50,5,FALSE)),"",VLOOKUP(A54,【入力用】個人登録!$A$21:$P$50,5,FALSE)) &amp; IF(ISERROR(VLOOKUP(A54,【入力用】個人登録!$A$59:$P$127,5,FALSE)),"",VLOOKUP(A54,【入力用】個人登録!$A$59:$P$127,5,FALSE))</f>
        <v/>
      </c>
      <c r="F54" s="755"/>
      <c r="G54" s="764" t="str">
        <f>TEXT(IF(ISERROR(VLOOKUP(A54,【入力用】個人登録!$A$21:$P$50,12,FALSE)),"",VLOOKUP(A54,【入力用】個人登録!$A$21:$P$50,12,FALSE)) &amp; IF(ISERROR(VLOOKUP(A54,【入力用】個人登録!$A$59:$P$127,12,FALSE)),"",VLOOKUP(A54,【入力用】個人登録!$A$59:$P$127,12,FALSE)),"yyyy/m/d")</f>
        <v/>
      </c>
      <c r="H54" s="764"/>
      <c r="I54" s="764" t="str">
        <f t="shared" ref="I54:I64" si="2">IF(C54="","",$F$8)</f>
        <v/>
      </c>
      <c r="J54" s="764"/>
      <c r="K54" s="764"/>
      <c r="L54" s="764"/>
      <c r="M54" s="764"/>
      <c r="N54" s="764"/>
      <c r="O54" s="921" t="str">
        <f>IF(ISERROR(VLOOKUP(A54,【入力用】個人登録!$A$21:$Q$50,17,FALSE)),"",VLOOKUP(A54,【入力用】個人登録!$A$21:$Q$50,17,FALSE)) &amp; IF(ISERROR(VLOOKUP(A54,【入力用】個人登録!$A$59:$Q$127,17,FALSE)),"",VLOOKUP(A54,【入力用】個人登録!$A$59:$Q$127,17,FALSE))</f>
        <v/>
      </c>
      <c r="P54" s="790"/>
      <c r="Q54" s="790"/>
      <c r="R54" s="790"/>
      <c r="S54" s="790"/>
      <c r="T54" s="790"/>
      <c r="U54" s="790"/>
      <c r="V54" s="791"/>
      <c r="W54" s="861" t="str">
        <f>IF(ISERROR(VLOOKUP(A54,【入力用】個人登録!$A$21:$P$50,16,FALSE)),"",VLOOKUP(A54,【入力用】個人登録!$A$21:$P$50,16,FALSE)) &amp; IF(ISERROR(VLOOKUP(A54,【入力用】個人登録!$A$59:$P$127,16,FALSE)),"",VLOOKUP(A54,【入力用】個人登録!$A$59:$P$127,16,FALSE))</f>
        <v/>
      </c>
      <c r="X54" s="922"/>
      <c r="Y54" s="922"/>
      <c r="Z54" s="923"/>
      <c r="AA54" s="120" t="str">
        <f>IF(ISERROR(VLOOKUP(AJ54,【入力用】個人登録!$A$21:$P$50,2,FALSE)),"",VLOOKUP(AJ54,【入力用】個人登録!$A$21:$P$50,2,FALSE)) &amp; IF(ISERROR(VLOOKUP(AJ54,【入力用】個人登録!$A$59:$P$127,2,FALSE)),"",VLOOKUP(AJ54,【入力用】個人登録!$A$59:$P$127,2,FALSE))</f>
        <v/>
      </c>
      <c r="AB54" s="753" t="str">
        <f>IF(ISERROR(VLOOKUP(AJ54,【入力用】個人登録!$A$21:$P$50,5,FALSE)),"",VLOOKUP(AJ54,【入力用】個人登録!$A$21:$P$50,5,FALSE)) &amp; IF(ISERROR(VLOOKUP(AJ54,【入力用】個人登録!$A$59:$P$127,5,FALSE)),"",VLOOKUP(AJ54,【入力用】個人登録!$A$59:$P$127,5,FALSE))</f>
        <v/>
      </c>
      <c r="AC54" s="754"/>
      <c r="AD54" s="755"/>
      <c r="AE54" s="756" t="str">
        <f>TEXT(IF(ISERROR(VLOOKUP(AJ54,【入力用】個人登録!$A$21:$P$50,12,FALSE)),"",VLOOKUP(AJ54,【入力用】個人登録!$A$21:$P$50,12,FALSE)) &amp; IF(ISERROR(VLOOKUP(AJ54,【入力用】個人登録!$A$59:$P$127,12,FALSE)),"",VLOOKUP(AJ54,【入力用】個人登録!$A$59:$P$127,12,FALSE)),"yyyy/m/d")</f>
        <v/>
      </c>
      <c r="AF54" s="757"/>
      <c r="AG54" s="181" t="str">
        <f t="shared" ref="AG54:AG63" si="3">IF(AA54="","",$F$8)</f>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IF(ISERROR(VLOOKUP(AJ54,#REF!,18,FALSE)),"",VLOOKUP(AJ54,#REF!,18,FALSE)) &amp; IF(ISERROR(VLOOKUP(AJ54,#REF!,18,FALSE)),"",VLOOKUP(AJ54,#REF!,18,FALSE))</f>
        <v/>
      </c>
    </row>
    <row r="55" spans="1:37" ht="27" customHeight="1">
      <c r="A55" s="116" t="s">
        <v>195</v>
      </c>
      <c r="B55" s="122" t="str">
        <f>IF(ISERROR(VLOOKUP(A55,#REF!,18,FALSE)),"",VLOOKUP(A55,#REF!,18,FALSE)) &amp; IF(ISERROR(VLOOKUP(A55,#REF!,18,FALSE)),"",VLOOKUP(A55,#REF!,18,FALSE))</f>
        <v/>
      </c>
      <c r="C55" s="727" t="str">
        <f>IF(ISERROR(VLOOKUP(A55,【入力用】個人登録!$A$21:$P$50,2,FALSE)),"",VLOOKUP(A55,【入力用】個人登録!$A$21:$P$50,2,FALSE)) &amp; IF(ISERROR(VLOOKUP(A55,【入力用】個人登録!$A$59:$P$127,2,FALSE)),"",VLOOKUP(A55,【入力用】個人登録!$A$59:$P$127,2,FALSE))</f>
        <v/>
      </c>
      <c r="D55" s="728"/>
      <c r="E55" s="774" t="str">
        <f>IF(ISERROR(VLOOKUP(A55,【入力用】個人登録!$A$21:$P$50,5,FALSE)),"",VLOOKUP(A55,【入力用】個人登録!$A$21:$P$50,5,FALSE)) &amp; IF(ISERROR(VLOOKUP(A55,【入力用】個人登録!$A$59:$P$127,5,FALSE)),"",VLOOKUP(A55,【入力用】個人登録!$A$59:$P$127,5,FALSE))</f>
        <v/>
      </c>
      <c r="F55" s="755"/>
      <c r="G55" s="764" t="str">
        <f>TEXT(IF(ISERROR(VLOOKUP(A55,【入力用】個人登録!$A$21:$P$50,12,FALSE)),"",VLOOKUP(A55,【入力用】個人登録!$A$21:$P$50,12,FALSE)) &amp; IF(ISERROR(VLOOKUP(A55,【入力用】個人登録!$A$59:$P$127,12,FALSE)),"",VLOOKUP(A55,【入力用】個人登録!$A$59:$P$127,12,FALSE)),"yyyy/m/d")</f>
        <v/>
      </c>
      <c r="H55" s="764"/>
      <c r="I55" s="764" t="str">
        <f t="shared" si="2"/>
        <v/>
      </c>
      <c r="J55" s="764"/>
      <c r="K55" s="764"/>
      <c r="L55" s="764"/>
      <c r="M55" s="764"/>
      <c r="N55" s="764"/>
      <c r="O55" s="921" t="str">
        <f>IF(ISERROR(VLOOKUP(A55,【入力用】個人登録!$A$21:$Q$50,17,FALSE)),"",VLOOKUP(A55,【入力用】個人登録!$A$21:$Q$50,17,FALSE)) &amp; IF(ISERROR(VLOOKUP(A55,【入力用】個人登録!$A$59:$Q$127,17,FALSE)),"",VLOOKUP(A55,【入力用】個人登録!$A$59:$Q$127,17,FALSE))</f>
        <v/>
      </c>
      <c r="P55" s="790"/>
      <c r="Q55" s="790"/>
      <c r="R55" s="790"/>
      <c r="S55" s="790"/>
      <c r="T55" s="790"/>
      <c r="U55" s="790"/>
      <c r="V55" s="791"/>
      <c r="W55" s="861" t="str">
        <f>IF(ISERROR(VLOOKUP(A55,【入力用】個人登録!$A$21:$P$50,16,FALSE)),"",VLOOKUP(A55,【入力用】個人登録!$A$21:$P$50,16,FALSE)) &amp; IF(ISERROR(VLOOKUP(A55,【入力用】個人登録!$A$59:$P$127,16,FALSE)),"",VLOOKUP(A55,【入力用】個人登録!$A$59:$P$127,16,FALSE))</f>
        <v/>
      </c>
      <c r="X55" s="922"/>
      <c r="Y55" s="922"/>
      <c r="Z55" s="923"/>
      <c r="AA55" s="120" t="str">
        <f>IF(ISERROR(VLOOKUP(AJ55,【入力用】個人登録!$A$21:$P$50,2,FALSE)),"",VLOOKUP(AJ55,【入力用】個人登録!$A$21:$P$50,2,FALSE)) &amp; IF(ISERROR(VLOOKUP(AJ55,【入力用】個人登録!$A$59:$P$127,2,FALSE)),"",VLOOKUP(AJ55,【入力用】個人登録!$A$59:$P$127,2,FALSE))</f>
        <v/>
      </c>
      <c r="AB55" s="753" t="str">
        <f>IF(ISERROR(VLOOKUP(AJ55,【入力用】個人登録!$A$21:$P$50,5,FALSE)),"",VLOOKUP(AJ55,【入力用】個人登録!$A$21:$P$50,5,FALSE)) &amp; IF(ISERROR(VLOOKUP(AJ55,【入力用】個人登録!$A$59:$P$127,5,FALSE)),"",VLOOKUP(AJ55,【入力用】個人登録!$A$59:$P$127,5,FALSE))</f>
        <v/>
      </c>
      <c r="AC55" s="754"/>
      <c r="AD55" s="755"/>
      <c r="AE55" s="756" t="str">
        <f>TEXT(IF(ISERROR(VLOOKUP(AJ55,【入力用】個人登録!$A$21:$P$50,12,FALSE)),"",VLOOKUP(AJ55,【入力用】個人登録!$A$21:$P$50,12,FALSE)) &amp; IF(ISERROR(VLOOKUP(AJ55,【入力用】個人登録!$A$59:$P$127,12,FALSE)),"",VLOOKUP(AJ55,【入力用】個人登録!$A$59:$P$127,12,FALSE)),"yyyy/m/d")</f>
        <v/>
      </c>
      <c r="AF55" s="757"/>
      <c r="AG55" s="181" t="str">
        <f t="shared" si="3"/>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IF(ISERROR(VLOOKUP(AJ55,#REF!,18,FALSE)),"",VLOOKUP(AJ55,#REF!,18,FALSE)) &amp; IF(ISERROR(VLOOKUP(AJ55,#REF!,18,FALSE)),"",VLOOKUP(AJ55,#REF!,18,FALSE))</f>
        <v/>
      </c>
    </row>
    <row r="56" spans="1:37" ht="27" customHeight="1">
      <c r="A56" s="116" t="s">
        <v>196</v>
      </c>
      <c r="B56" s="122" t="str">
        <f>IF(ISERROR(VLOOKUP(A56,#REF!,18,FALSE)),"",VLOOKUP(A56,#REF!,18,FALSE)) &amp; IF(ISERROR(VLOOKUP(A56,#REF!,18,FALSE)),"",VLOOKUP(A56,#REF!,18,FALSE))</f>
        <v/>
      </c>
      <c r="C56" s="727" t="str">
        <f>IF(ISERROR(VLOOKUP(A56,【入力用】個人登録!$A$21:$P$50,2,FALSE)),"",VLOOKUP(A56,【入力用】個人登録!$A$21:$P$50,2,FALSE)) &amp; IF(ISERROR(VLOOKUP(A56,【入力用】個人登録!$A$59:$P$127,2,FALSE)),"",VLOOKUP(A56,【入力用】個人登録!$A$59:$P$127,2,FALSE))</f>
        <v/>
      </c>
      <c r="D56" s="728"/>
      <c r="E56" s="774" t="str">
        <f>IF(ISERROR(VLOOKUP(A56,【入力用】個人登録!$A$21:$P$50,5,FALSE)),"",VLOOKUP(A56,【入力用】個人登録!$A$21:$P$50,5,FALSE)) &amp; IF(ISERROR(VLOOKUP(A56,【入力用】個人登録!$A$59:$P$127,5,FALSE)),"",VLOOKUP(A56,【入力用】個人登録!$A$59:$P$127,5,FALSE))</f>
        <v/>
      </c>
      <c r="F56" s="755"/>
      <c r="G56" s="764" t="str">
        <f>TEXT(IF(ISERROR(VLOOKUP(A56,【入力用】個人登録!$A$21:$P$50,12,FALSE)),"",VLOOKUP(A56,【入力用】個人登録!$A$21:$P$50,12,FALSE)) &amp; IF(ISERROR(VLOOKUP(A56,【入力用】個人登録!$A$59:$P$127,12,FALSE)),"",VLOOKUP(A56,【入力用】個人登録!$A$59:$P$127,12,FALSE)),"yyyy/m/d")</f>
        <v/>
      </c>
      <c r="H56" s="764"/>
      <c r="I56" s="764" t="str">
        <f t="shared" si="2"/>
        <v/>
      </c>
      <c r="J56" s="764"/>
      <c r="K56" s="764"/>
      <c r="L56" s="764"/>
      <c r="M56" s="764"/>
      <c r="N56" s="764"/>
      <c r="O56" s="921" t="str">
        <f>IF(ISERROR(VLOOKUP(A56,【入力用】個人登録!$A$21:$Q$50,17,FALSE)),"",VLOOKUP(A56,【入力用】個人登録!$A$21:$Q$50,17,FALSE)) &amp; IF(ISERROR(VLOOKUP(A56,【入力用】個人登録!$A$59:$Q$127,17,FALSE)),"",VLOOKUP(A56,【入力用】個人登録!$A$59:$Q$127,17,FALSE))</f>
        <v/>
      </c>
      <c r="P56" s="790"/>
      <c r="Q56" s="790"/>
      <c r="R56" s="790"/>
      <c r="S56" s="790"/>
      <c r="T56" s="790"/>
      <c r="U56" s="790"/>
      <c r="V56" s="791"/>
      <c r="W56" s="861" t="str">
        <f>IF(ISERROR(VLOOKUP(A56,【入力用】個人登録!$A$21:$P$50,16,FALSE)),"",VLOOKUP(A56,【入力用】個人登録!$A$21:$P$50,16,FALSE)) &amp; IF(ISERROR(VLOOKUP(A56,【入力用】個人登録!$A$59:$P$127,16,FALSE)),"",VLOOKUP(A56,【入力用】個人登録!$A$59:$P$127,16,FALSE))</f>
        <v/>
      </c>
      <c r="X56" s="922"/>
      <c r="Y56" s="922"/>
      <c r="Z56" s="923"/>
      <c r="AA56" s="120" t="str">
        <f>IF(ISERROR(VLOOKUP(AJ56,【入力用】個人登録!$A$21:$P$50,2,FALSE)),"",VLOOKUP(AJ56,【入力用】個人登録!$A$21:$P$50,2,FALSE)) &amp; IF(ISERROR(VLOOKUP(AJ56,【入力用】個人登録!$A$59:$P$127,2,FALSE)),"",VLOOKUP(AJ56,【入力用】個人登録!$A$59:$P$127,2,FALSE))</f>
        <v/>
      </c>
      <c r="AB56" s="753" t="str">
        <f>IF(ISERROR(VLOOKUP(AJ56,【入力用】個人登録!$A$21:$P$50,5,FALSE)),"",VLOOKUP(AJ56,【入力用】個人登録!$A$21:$P$50,5,FALSE)) &amp; IF(ISERROR(VLOOKUP(AJ56,【入力用】個人登録!$A$59:$P$127,5,FALSE)),"",VLOOKUP(AJ56,【入力用】個人登録!$A$59:$P$127,5,FALSE))</f>
        <v/>
      </c>
      <c r="AC56" s="754"/>
      <c r="AD56" s="755"/>
      <c r="AE56" s="756" t="str">
        <f>TEXT(IF(ISERROR(VLOOKUP(AJ56,【入力用】個人登録!$A$21:$P$50,12,FALSE)),"",VLOOKUP(AJ56,【入力用】個人登録!$A$21:$P$50,12,FALSE)) &amp; IF(ISERROR(VLOOKUP(AJ56,【入力用】個人登録!$A$59:$P$127,12,FALSE)),"",VLOOKUP(AJ56,【入力用】個人登録!$A$59:$P$127,12,FALSE)),"yyyy/m/d")</f>
        <v/>
      </c>
      <c r="AF56" s="757"/>
      <c r="AG56" s="181" t="str">
        <f t="shared" si="3"/>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IF(ISERROR(VLOOKUP(AJ56,#REF!,18,FALSE)),"",VLOOKUP(AJ56,#REF!,18,FALSE)) &amp; IF(ISERROR(VLOOKUP(AJ56,#REF!,18,FALSE)),"",VLOOKUP(AJ56,#REF!,18,FALSE))</f>
        <v/>
      </c>
    </row>
    <row r="57" spans="1:37" ht="27" customHeight="1">
      <c r="A57" s="116" t="s">
        <v>486</v>
      </c>
      <c r="B57" s="122" t="str">
        <f>IF(ISERROR(VLOOKUP(A57,#REF!,18,FALSE)),"",VLOOKUP(A57,#REF!,18,FALSE)) &amp; IF(ISERROR(VLOOKUP(A57,#REF!,18,FALSE)),"",VLOOKUP(A57,#REF!,18,FALSE))</f>
        <v/>
      </c>
      <c r="C57" s="727" t="str">
        <f>IF(ISERROR(VLOOKUP(A57,【入力用】個人登録!$A$21:$P$50,2,FALSE)),"",VLOOKUP(A57,【入力用】個人登録!$A$21:$P$50,2,FALSE)) &amp; IF(ISERROR(VLOOKUP(A57,【入力用】個人登録!$A$59:$P$127,2,FALSE)),"",VLOOKUP(A57,【入力用】個人登録!$A$59:$P$127,2,FALSE))</f>
        <v/>
      </c>
      <c r="D57" s="728"/>
      <c r="E57" s="774" t="str">
        <f>IF(ISERROR(VLOOKUP(A57,【入力用】個人登録!$A$21:$P$50,5,FALSE)),"",VLOOKUP(A57,【入力用】個人登録!$A$21:$P$50,5,FALSE)) &amp; IF(ISERROR(VLOOKUP(A57,【入力用】個人登録!$A$59:$P$127,5,FALSE)),"",VLOOKUP(A57,【入力用】個人登録!$A$59:$P$127,5,FALSE))</f>
        <v/>
      </c>
      <c r="F57" s="755"/>
      <c r="G57" s="764" t="str">
        <f>TEXT(IF(ISERROR(VLOOKUP(A57,【入力用】個人登録!$A$21:$P$50,12,FALSE)),"",VLOOKUP(A57,【入力用】個人登録!$A$21:$P$50,12,FALSE)) &amp; IF(ISERROR(VLOOKUP(A57,【入力用】個人登録!$A$59:$P$127,12,FALSE)),"",VLOOKUP(A57,【入力用】個人登録!$A$59:$P$127,12,FALSE)),"yyyy/m/d")</f>
        <v/>
      </c>
      <c r="H57" s="764"/>
      <c r="I57" s="764" t="str">
        <f t="shared" si="2"/>
        <v/>
      </c>
      <c r="J57" s="764"/>
      <c r="K57" s="764"/>
      <c r="L57" s="764"/>
      <c r="M57" s="764"/>
      <c r="N57" s="764"/>
      <c r="O57" s="921" t="str">
        <f>IF(ISERROR(VLOOKUP(A57,【入力用】個人登録!$A$21:$Q$50,17,FALSE)),"",VLOOKUP(A57,【入力用】個人登録!$A$21:$Q$50,17,FALSE)) &amp; IF(ISERROR(VLOOKUP(A57,【入力用】個人登録!$A$59:$Q$127,17,FALSE)),"",VLOOKUP(A57,【入力用】個人登録!$A$59:$Q$127,17,FALSE))</f>
        <v/>
      </c>
      <c r="P57" s="790"/>
      <c r="Q57" s="790"/>
      <c r="R57" s="790"/>
      <c r="S57" s="790"/>
      <c r="T57" s="790"/>
      <c r="U57" s="790"/>
      <c r="V57" s="791"/>
      <c r="W57" s="861" t="str">
        <f>IF(ISERROR(VLOOKUP(A57,【入力用】個人登録!$A$21:$P$50,16,FALSE)),"",VLOOKUP(A57,【入力用】個人登録!$A$21:$P$50,16,FALSE)) &amp; IF(ISERROR(VLOOKUP(A57,【入力用】個人登録!$A$59:$P$127,16,FALSE)),"",VLOOKUP(A57,【入力用】個人登録!$A$59:$P$127,16,FALSE))</f>
        <v/>
      </c>
      <c r="X57" s="922"/>
      <c r="Y57" s="922"/>
      <c r="Z57" s="923"/>
      <c r="AA57" s="120" t="str">
        <f>IF(ISERROR(VLOOKUP(AJ57,【入力用】個人登録!$A$21:$P$50,2,FALSE)),"",VLOOKUP(AJ57,【入力用】個人登録!$A$21:$P$50,2,FALSE)) &amp; IF(ISERROR(VLOOKUP(AJ57,【入力用】個人登録!$A$59:$P$127,2,FALSE)),"",VLOOKUP(AJ57,【入力用】個人登録!$A$59:$P$127,2,FALSE))</f>
        <v/>
      </c>
      <c r="AB57" s="753" t="str">
        <f>IF(ISERROR(VLOOKUP(AJ57,【入力用】個人登録!$A$21:$P$50,5,FALSE)),"",VLOOKUP(AJ57,【入力用】個人登録!$A$21:$P$50,5,FALSE)) &amp; IF(ISERROR(VLOOKUP(AJ57,【入力用】個人登録!$A$59:$P$127,5,FALSE)),"",VLOOKUP(AJ57,【入力用】個人登録!$A$59:$P$127,5,FALSE))</f>
        <v/>
      </c>
      <c r="AC57" s="754"/>
      <c r="AD57" s="755"/>
      <c r="AE57" s="756" t="str">
        <f>TEXT(IF(ISERROR(VLOOKUP(AJ57,【入力用】個人登録!$A$21:$P$50,12,FALSE)),"",VLOOKUP(AJ57,【入力用】個人登録!$A$21:$P$50,12,FALSE)) &amp; IF(ISERROR(VLOOKUP(AJ57,【入力用】個人登録!$A$59:$P$127,12,FALSE)),"",VLOOKUP(AJ57,【入力用】個人登録!$A$59:$P$127,12,FALSE)),"yyyy/m/d")</f>
        <v/>
      </c>
      <c r="AF57" s="757"/>
      <c r="AG57" s="181" t="str">
        <f t="shared" si="3"/>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IF(ISERROR(VLOOKUP(AJ57,#REF!,18,FALSE)),"",VLOOKUP(AJ57,#REF!,18,FALSE)) &amp; IF(ISERROR(VLOOKUP(AJ57,#REF!,18,FALSE)),"",VLOOKUP(AJ57,#REF!,18,FALSE))</f>
        <v/>
      </c>
    </row>
    <row r="58" spans="1:37" ht="27" customHeight="1">
      <c r="A58" s="116" t="s">
        <v>482</v>
      </c>
      <c r="B58" s="122" t="str">
        <f>IF(ISERROR(VLOOKUP(A58,#REF!,18,FALSE)),"",VLOOKUP(A58,#REF!,18,FALSE)) &amp; IF(ISERROR(VLOOKUP(A58,#REF!,18,FALSE)),"",VLOOKUP(A58,#REF!,18,FALSE))</f>
        <v/>
      </c>
      <c r="C58" s="727" t="str">
        <f>IF(ISERROR(VLOOKUP(A58,【入力用】個人登録!$A$21:$P$50,2,FALSE)),"",VLOOKUP(A58,【入力用】個人登録!$A$21:$P$50,2,FALSE)) &amp; IF(ISERROR(VLOOKUP(A58,【入力用】個人登録!$A$59:$P$127,2,FALSE)),"",VLOOKUP(A58,【入力用】個人登録!$A$59:$P$127,2,FALSE))</f>
        <v/>
      </c>
      <c r="D58" s="728"/>
      <c r="E58" s="774" t="str">
        <f>IF(ISERROR(VLOOKUP(A58,【入力用】個人登録!$A$21:$P$50,5,FALSE)),"",VLOOKUP(A58,【入力用】個人登録!$A$21:$P$50,5,FALSE)) &amp; IF(ISERROR(VLOOKUP(A58,【入力用】個人登録!$A$59:$P$127,5,FALSE)),"",VLOOKUP(A58,【入力用】個人登録!$A$59:$P$127,5,FALSE))</f>
        <v/>
      </c>
      <c r="F58" s="755"/>
      <c r="G58" s="764" t="str">
        <f>TEXT(IF(ISERROR(VLOOKUP(A58,【入力用】個人登録!$A$21:$P$50,12,FALSE)),"",VLOOKUP(A58,【入力用】個人登録!$A$21:$P$50,12,FALSE)) &amp; IF(ISERROR(VLOOKUP(A58,【入力用】個人登録!$A$59:$P$127,12,FALSE)),"",VLOOKUP(A58,【入力用】個人登録!$A$59:$P$127,12,FALSE)),"yyyy/m/d")</f>
        <v/>
      </c>
      <c r="H58" s="764"/>
      <c r="I58" s="764" t="str">
        <f t="shared" si="2"/>
        <v/>
      </c>
      <c r="J58" s="764"/>
      <c r="K58" s="764"/>
      <c r="L58" s="764"/>
      <c r="M58" s="764"/>
      <c r="N58" s="764"/>
      <c r="O58" s="921" t="str">
        <f>IF(ISERROR(VLOOKUP(A58,【入力用】個人登録!$A$21:$Q$50,17,FALSE)),"",VLOOKUP(A58,【入力用】個人登録!$A$21:$Q$50,17,FALSE)) &amp; IF(ISERROR(VLOOKUP(A58,【入力用】個人登録!$A$59:$Q$127,17,FALSE)),"",VLOOKUP(A58,【入力用】個人登録!$A$59:$Q$127,17,FALSE))</f>
        <v/>
      </c>
      <c r="P58" s="790"/>
      <c r="Q58" s="790"/>
      <c r="R58" s="790"/>
      <c r="S58" s="790"/>
      <c r="T58" s="790"/>
      <c r="U58" s="790"/>
      <c r="V58" s="791"/>
      <c r="W58" s="861" t="str">
        <f>IF(ISERROR(VLOOKUP(A58,【入力用】個人登録!$A$21:$P$50,16,FALSE)),"",VLOOKUP(A58,【入力用】個人登録!$A$21:$P$50,16,FALSE)) &amp; IF(ISERROR(VLOOKUP(A58,【入力用】個人登録!$A$59:$P$127,16,FALSE)),"",VLOOKUP(A58,【入力用】個人登録!$A$59:$P$127,16,FALSE))</f>
        <v/>
      </c>
      <c r="X58" s="922"/>
      <c r="Y58" s="922"/>
      <c r="Z58" s="923"/>
      <c r="AA58" s="120" t="str">
        <f>IF(ISERROR(VLOOKUP(AJ58,【入力用】個人登録!$A$21:$P$50,2,FALSE)),"",VLOOKUP(AJ58,【入力用】個人登録!$A$21:$P$50,2,FALSE)) &amp; IF(ISERROR(VLOOKUP(AJ58,【入力用】個人登録!$A$59:$P$127,2,FALSE)),"",VLOOKUP(AJ58,【入力用】個人登録!$A$59:$P$127,2,FALSE))</f>
        <v/>
      </c>
      <c r="AB58" s="753" t="str">
        <f>IF(ISERROR(VLOOKUP(AJ58,【入力用】個人登録!$A$21:$P$50,5,FALSE)),"",VLOOKUP(AJ58,【入力用】個人登録!$A$21:$P$50,5,FALSE)) &amp; IF(ISERROR(VLOOKUP(AJ58,【入力用】個人登録!$A$59:$P$127,5,FALSE)),"",VLOOKUP(AJ58,【入力用】個人登録!$A$59:$P$127,5,FALSE))</f>
        <v/>
      </c>
      <c r="AC58" s="754"/>
      <c r="AD58" s="755"/>
      <c r="AE58" s="756" t="str">
        <f>TEXT(IF(ISERROR(VLOOKUP(AJ58,【入力用】個人登録!$A$21:$P$50,12,FALSE)),"",VLOOKUP(AJ58,【入力用】個人登録!$A$21:$P$50,12,FALSE)) &amp; IF(ISERROR(VLOOKUP(AJ58,【入力用】個人登録!$A$59:$P$127,12,FALSE)),"",VLOOKUP(AJ58,【入力用】個人登録!$A$59:$P$127,12,FALSE)),"yyyy/m/d")</f>
        <v/>
      </c>
      <c r="AF58" s="757"/>
      <c r="AG58" s="181" t="str">
        <f t="shared" si="3"/>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IF(ISERROR(VLOOKUP(AJ58,#REF!,18,FALSE)),"",VLOOKUP(AJ58,#REF!,18,FALSE)) &amp; IF(ISERROR(VLOOKUP(AJ58,#REF!,18,FALSE)),"",VLOOKUP(AJ58,#REF!,18,FALSE))</f>
        <v/>
      </c>
    </row>
    <row r="59" spans="1:37" ht="27" customHeight="1">
      <c r="A59" s="116" t="s">
        <v>198</v>
      </c>
      <c r="B59" s="122" t="str">
        <f>IF(ISERROR(VLOOKUP(A59,#REF!,18,FALSE)),"",VLOOKUP(A59,#REF!,18,FALSE)) &amp; IF(ISERROR(VLOOKUP(A59,#REF!,18,FALSE)),"",VLOOKUP(A59,#REF!,18,FALSE))</f>
        <v/>
      </c>
      <c r="C59" s="727" t="str">
        <f>IF(ISERROR(VLOOKUP(A59,【入力用】個人登録!$A$21:$P$50,2,FALSE)),"",VLOOKUP(A59,【入力用】個人登録!$A$21:$P$50,2,FALSE)) &amp; IF(ISERROR(VLOOKUP(A59,【入力用】個人登録!$A$59:$P$127,2,FALSE)),"",VLOOKUP(A59,【入力用】個人登録!$A$59:$P$127,2,FALSE))</f>
        <v/>
      </c>
      <c r="D59" s="728"/>
      <c r="E59" s="774" t="str">
        <f>IF(ISERROR(VLOOKUP(A59,【入力用】個人登録!$A$21:$P$50,5,FALSE)),"",VLOOKUP(A59,【入力用】個人登録!$A$21:$P$50,5,FALSE)) &amp; IF(ISERROR(VLOOKUP(A59,【入力用】個人登録!$A$59:$P$127,5,FALSE)),"",VLOOKUP(A59,【入力用】個人登録!$A$59:$P$127,5,FALSE))</f>
        <v/>
      </c>
      <c r="F59" s="755"/>
      <c r="G59" s="764" t="str">
        <f>TEXT(IF(ISERROR(VLOOKUP(A59,【入力用】個人登録!$A$21:$P$50,12,FALSE)),"",VLOOKUP(A59,【入力用】個人登録!$A$21:$P$50,12,FALSE)) &amp; IF(ISERROR(VLOOKUP(A59,【入力用】個人登録!$A$59:$P$127,12,FALSE)),"",VLOOKUP(A59,【入力用】個人登録!$A$59:$P$127,12,FALSE)),"yyyy/m/d")</f>
        <v/>
      </c>
      <c r="H59" s="764"/>
      <c r="I59" s="764" t="str">
        <f t="shared" si="2"/>
        <v/>
      </c>
      <c r="J59" s="764"/>
      <c r="K59" s="764"/>
      <c r="L59" s="764"/>
      <c r="M59" s="764"/>
      <c r="N59" s="764"/>
      <c r="O59" s="921" t="str">
        <f>IF(ISERROR(VLOOKUP(A59,【入力用】個人登録!$A$21:$Q$50,17,FALSE)),"",VLOOKUP(A59,【入力用】個人登録!$A$21:$Q$50,17,FALSE)) &amp; IF(ISERROR(VLOOKUP(A59,【入力用】個人登録!$A$59:$Q$127,17,FALSE)),"",VLOOKUP(A59,【入力用】個人登録!$A$59:$Q$127,17,FALSE))</f>
        <v/>
      </c>
      <c r="P59" s="790"/>
      <c r="Q59" s="790"/>
      <c r="R59" s="790"/>
      <c r="S59" s="790"/>
      <c r="T59" s="790"/>
      <c r="U59" s="790"/>
      <c r="V59" s="791"/>
      <c r="W59" s="861" t="str">
        <f>IF(ISERROR(VLOOKUP(A59,【入力用】個人登録!$A$21:$P$50,16,FALSE)),"",VLOOKUP(A59,【入力用】個人登録!$A$21:$P$50,16,FALSE)) &amp; IF(ISERROR(VLOOKUP(A59,【入力用】個人登録!$A$59:$P$127,16,FALSE)),"",VLOOKUP(A59,【入力用】個人登録!$A$59:$P$127,16,FALSE))</f>
        <v/>
      </c>
      <c r="X59" s="922"/>
      <c r="Y59" s="922"/>
      <c r="Z59" s="923"/>
      <c r="AA59" s="120" t="str">
        <f>IF(ISERROR(VLOOKUP(AJ59,【入力用】個人登録!$A$21:$P$50,2,FALSE)),"",VLOOKUP(AJ59,【入力用】個人登録!$A$21:$P$50,2,FALSE)) &amp; IF(ISERROR(VLOOKUP(AJ59,【入力用】個人登録!$A$59:$P$127,2,FALSE)),"",VLOOKUP(AJ59,【入力用】個人登録!$A$59:$P$127,2,FALSE))</f>
        <v/>
      </c>
      <c r="AB59" s="753" t="str">
        <f>IF(ISERROR(VLOOKUP(AJ59,【入力用】個人登録!$A$21:$P$50,5,FALSE)),"",VLOOKUP(AJ59,【入力用】個人登録!$A$21:$P$50,5,FALSE)) &amp; IF(ISERROR(VLOOKUP(AJ59,【入力用】個人登録!$A$59:$P$127,5,FALSE)),"",VLOOKUP(AJ59,【入力用】個人登録!$A$59:$P$127,5,FALSE))</f>
        <v/>
      </c>
      <c r="AC59" s="754"/>
      <c r="AD59" s="755"/>
      <c r="AE59" s="756" t="str">
        <f>TEXT(IF(ISERROR(VLOOKUP(AJ59,【入力用】個人登録!$A$21:$P$50,12,FALSE)),"",VLOOKUP(AJ59,【入力用】個人登録!$A$21:$P$50,12,FALSE)) &amp; IF(ISERROR(VLOOKUP(AJ59,【入力用】個人登録!$A$59:$P$127,12,FALSE)),"",VLOOKUP(AJ59,【入力用】個人登録!$A$59:$P$127,12,FALSE)),"yyyy/m/d")</f>
        <v/>
      </c>
      <c r="AF59" s="757"/>
      <c r="AG59" s="181" t="str">
        <f t="shared" si="3"/>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IF(ISERROR(VLOOKUP(AJ59,#REF!,18,FALSE)),"",VLOOKUP(AJ59,#REF!,18,FALSE)) &amp; IF(ISERROR(VLOOKUP(AJ59,#REF!,18,FALSE)),"",VLOOKUP(AJ59,#REF!,18,FALSE))</f>
        <v/>
      </c>
    </row>
    <row r="60" spans="1:37" ht="27" customHeight="1">
      <c r="A60" s="116" t="s">
        <v>199</v>
      </c>
      <c r="B60" s="122" t="str">
        <f>IF(ISERROR(VLOOKUP(A60,#REF!,18,FALSE)),"",VLOOKUP(A60,#REF!,18,FALSE)) &amp; IF(ISERROR(VLOOKUP(A60,#REF!,18,FALSE)),"",VLOOKUP(A60,#REF!,18,FALSE))</f>
        <v/>
      </c>
      <c r="C60" s="727" t="str">
        <f>IF(ISERROR(VLOOKUP(A60,【入力用】個人登録!$A$21:$P$50,2,FALSE)),"",VLOOKUP(A60,【入力用】個人登録!$A$21:$P$50,2,FALSE)) &amp; IF(ISERROR(VLOOKUP(A60,【入力用】個人登録!$A$59:$P$127,2,FALSE)),"",VLOOKUP(A60,【入力用】個人登録!$A$59:$P$127,2,FALSE))</f>
        <v/>
      </c>
      <c r="D60" s="728"/>
      <c r="E60" s="774" t="str">
        <f>IF(ISERROR(VLOOKUP(A60,【入力用】個人登録!$A$21:$P$50,5,FALSE)),"",VLOOKUP(A60,【入力用】個人登録!$A$21:$P$50,5,FALSE)) &amp; IF(ISERROR(VLOOKUP(A60,【入力用】個人登録!$A$59:$P$127,5,FALSE)),"",VLOOKUP(A60,【入力用】個人登録!$A$59:$P$127,5,FALSE))</f>
        <v/>
      </c>
      <c r="F60" s="755"/>
      <c r="G60" s="764" t="str">
        <f>TEXT(IF(ISERROR(VLOOKUP(A60,【入力用】個人登録!$A$21:$P$50,12,FALSE)),"",VLOOKUP(A60,【入力用】個人登録!$A$21:$P$50,12,FALSE)) &amp; IF(ISERROR(VLOOKUP(A60,【入力用】個人登録!$A$59:$P$127,12,FALSE)),"",VLOOKUP(A60,【入力用】個人登録!$A$59:$P$127,12,FALSE)),"yyyy/m/d")</f>
        <v/>
      </c>
      <c r="H60" s="764"/>
      <c r="I60" s="764" t="str">
        <f t="shared" si="2"/>
        <v/>
      </c>
      <c r="J60" s="764"/>
      <c r="K60" s="764"/>
      <c r="L60" s="764"/>
      <c r="M60" s="764"/>
      <c r="N60" s="764"/>
      <c r="O60" s="921" t="str">
        <f>IF(ISERROR(VLOOKUP(A60,【入力用】個人登録!$A$21:$Q$50,17,FALSE)),"",VLOOKUP(A60,【入力用】個人登録!$A$21:$Q$50,17,FALSE)) &amp; IF(ISERROR(VLOOKUP(A60,【入力用】個人登録!$A$59:$Q$127,17,FALSE)),"",VLOOKUP(A60,【入力用】個人登録!$A$59:$Q$127,17,FALSE))</f>
        <v/>
      </c>
      <c r="P60" s="790"/>
      <c r="Q60" s="790"/>
      <c r="R60" s="790"/>
      <c r="S60" s="790"/>
      <c r="T60" s="790"/>
      <c r="U60" s="790"/>
      <c r="V60" s="791"/>
      <c r="W60" s="861" t="str">
        <f>IF(ISERROR(VLOOKUP(A60,【入力用】個人登録!$A$21:$P$50,16,FALSE)),"",VLOOKUP(A60,【入力用】個人登録!$A$21:$P$50,16,FALSE)) &amp; IF(ISERROR(VLOOKUP(A60,【入力用】個人登録!$A$59:$P$127,16,FALSE)),"",VLOOKUP(A60,【入力用】個人登録!$A$59:$P$127,16,FALSE))</f>
        <v/>
      </c>
      <c r="X60" s="922"/>
      <c r="Y60" s="922"/>
      <c r="Z60" s="923"/>
      <c r="AA60" s="120" t="str">
        <f>IF(ISERROR(VLOOKUP(AJ60,【入力用】個人登録!$A$21:$P$50,2,FALSE)),"",VLOOKUP(AJ60,【入力用】個人登録!$A$21:$P$50,2,FALSE)) &amp; IF(ISERROR(VLOOKUP(AJ60,【入力用】個人登録!$A$59:$P$127,2,FALSE)),"",VLOOKUP(AJ60,【入力用】個人登録!$A$59:$P$127,2,FALSE))</f>
        <v/>
      </c>
      <c r="AB60" s="753" t="str">
        <f>IF(ISERROR(VLOOKUP(AJ60,【入力用】個人登録!$A$21:$P$50,5,FALSE)),"",VLOOKUP(AJ60,【入力用】個人登録!$A$21:$P$50,5,FALSE)) &amp; IF(ISERROR(VLOOKUP(AJ60,【入力用】個人登録!$A$59:$P$127,5,FALSE)),"",VLOOKUP(AJ60,【入力用】個人登録!$A$59:$P$127,5,FALSE))</f>
        <v/>
      </c>
      <c r="AC60" s="754"/>
      <c r="AD60" s="755"/>
      <c r="AE60" s="756" t="str">
        <f>TEXT(IF(ISERROR(VLOOKUP(AJ60,【入力用】個人登録!$A$21:$P$50,12,FALSE)),"",VLOOKUP(AJ60,【入力用】個人登録!$A$21:$P$50,12,FALSE)) &amp; IF(ISERROR(VLOOKUP(AJ60,【入力用】個人登録!$A$59:$P$127,12,FALSE)),"",VLOOKUP(AJ60,【入力用】個人登録!$A$59:$P$127,12,FALSE)),"yyyy/m/d")</f>
        <v/>
      </c>
      <c r="AF60" s="757"/>
      <c r="AG60" s="181" t="str">
        <f t="shared" si="3"/>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IF(ISERROR(VLOOKUP(AJ60,#REF!,18,FALSE)),"",VLOOKUP(AJ60,#REF!,18,FALSE)) &amp; IF(ISERROR(VLOOKUP(AJ60,#REF!,18,FALSE)),"",VLOOKUP(AJ60,#REF!,18,FALSE))</f>
        <v/>
      </c>
    </row>
    <row r="61" spans="1:37" ht="27" customHeight="1">
      <c r="A61" s="116" t="s">
        <v>494</v>
      </c>
      <c r="B61" s="122" t="str">
        <f>IF(ISERROR(VLOOKUP(A61,#REF!,18,FALSE)),"",VLOOKUP(A61,#REF!,18,FALSE)) &amp; IF(ISERROR(VLOOKUP(A61,#REF!,18,FALSE)),"",VLOOKUP(A61,#REF!,18,FALSE))</f>
        <v/>
      </c>
      <c r="C61" s="727" t="str">
        <f>IF(ISERROR(VLOOKUP(A61,【入力用】個人登録!$A$21:$P$50,2,FALSE)),"",VLOOKUP(A61,【入力用】個人登録!$A$21:$P$50,2,FALSE)) &amp; IF(ISERROR(VLOOKUP(A61,【入力用】個人登録!$A$59:$P$127,2,FALSE)),"",VLOOKUP(A61,【入力用】個人登録!$A$59:$P$127,2,FALSE))</f>
        <v/>
      </c>
      <c r="D61" s="728"/>
      <c r="E61" s="774" t="str">
        <f>IF(ISERROR(VLOOKUP(A61,【入力用】個人登録!$A$21:$P$50,5,FALSE)),"",VLOOKUP(A61,【入力用】個人登録!$A$21:$P$50,5,FALSE)) &amp; IF(ISERROR(VLOOKUP(A61,【入力用】個人登録!$A$59:$P$127,5,FALSE)),"",VLOOKUP(A61,【入力用】個人登録!$A$59:$P$127,5,FALSE))</f>
        <v/>
      </c>
      <c r="F61" s="755"/>
      <c r="G61" s="764" t="str">
        <f>TEXT(IF(ISERROR(VLOOKUP(A61,【入力用】個人登録!$A$21:$P$50,12,FALSE)),"",VLOOKUP(A61,【入力用】個人登録!$A$21:$P$50,12,FALSE)) &amp; IF(ISERROR(VLOOKUP(A61,【入力用】個人登録!$A$59:$P$127,12,FALSE)),"",VLOOKUP(A61,【入力用】個人登録!$A$59:$P$127,12,FALSE)),"yyyy/m/d")</f>
        <v/>
      </c>
      <c r="H61" s="764"/>
      <c r="I61" s="764" t="str">
        <f t="shared" si="2"/>
        <v/>
      </c>
      <c r="J61" s="764"/>
      <c r="K61" s="764"/>
      <c r="L61" s="764"/>
      <c r="M61" s="764"/>
      <c r="N61" s="764"/>
      <c r="O61" s="921" t="str">
        <f>IF(ISERROR(VLOOKUP(A61,【入力用】個人登録!$A$21:$Q$50,17,FALSE)),"",VLOOKUP(A61,【入力用】個人登録!$A$21:$Q$50,17,FALSE)) &amp; IF(ISERROR(VLOOKUP(A61,【入力用】個人登録!$A$59:$Q$127,17,FALSE)),"",VLOOKUP(A61,【入力用】個人登録!$A$59:$Q$127,17,FALSE))</f>
        <v/>
      </c>
      <c r="P61" s="790"/>
      <c r="Q61" s="790"/>
      <c r="R61" s="790"/>
      <c r="S61" s="790"/>
      <c r="T61" s="790"/>
      <c r="U61" s="790"/>
      <c r="V61" s="791"/>
      <c r="W61" s="861" t="str">
        <f>IF(ISERROR(VLOOKUP(A61,【入力用】個人登録!$A$21:$P$50,16,FALSE)),"",VLOOKUP(A61,【入力用】個人登録!$A$21:$P$50,16,FALSE)) &amp; IF(ISERROR(VLOOKUP(A61,【入力用】個人登録!$A$59:$P$127,16,FALSE)),"",VLOOKUP(A61,【入力用】個人登録!$A$59:$P$127,16,FALSE))</f>
        <v/>
      </c>
      <c r="X61" s="922"/>
      <c r="Y61" s="922"/>
      <c r="Z61" s="923"/>
      <c r="AA61" s="120" t="str">
        <f>IF(ISERROR(VLOOKUP(AJ61,【入力用】個人登録!$A$21:$P$50,2,FALSE)),"",VLOOKUP(AJ61,【入力用】個人登録!$A$21:$P$50,2,FALSE)) &amp; IF(ISERROR(VLOOKUP(AJ61,【入力用】個人登録!$A$59:$P$127,2,FALSE)),"",VLOOKUP(AJ61,【入力用】個人登録!$A$59:$P$127,2,FALSE))</f>
        <v/>
      </c>
      <c r="AB61" s="753" t="str">
        <f>IF(ISERROR(VLOOKUP(AJ61,【入力用】個人登録!$A$21:$P$50,5,FALSE)),"",VLOOKUP(AJ61,【入力用】個人登録!$A$21:$P$50,5,FALSE)) &amp; IF(ISERROR(VLOOKUP(AJ61,【入力用】個人登録!$A$59:$P$127,5,FALSE)),"",VLOOKUP(AJ61,【入力用】個人登録!$A$59:$P$127,5,FALSE))</f>
        <v/>
      </c>
      <c r="AC61" s="754"/>
      <c r="AD61" s="755"/>
      <c r="AE61" s="756" t="str">
        <f>TEXT(IF(ISERROR(VLOOKUP(AJ61,【入力用】個人登録!$A$21:$P$50,12,FALSE)),"",VLOOKUP(AJ61,【入力用】個人登録!$A$21:$P$50,12,FALSE)) &amp; IF(ISERROR(VLOOKUP(AJ61,【入力用】個人登録!$A$59:$P$127,12,FALSE)),"",VLOOKUP(AJ61,【入力用】個人登録!$A$59:$P$127,12,FALSE)),"yyyy/m/d")</f>
        <v/>
      </c>
      <c r="AF61" s="757"/>
      <c r="AG61" s="181" t="str">
        <f t="shared" si="3"/>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IF(ISERROR(VLOOKUP(AJ61,#REF!,18,FALSE)),"",VLOOKUP(AJ61,#REF!,18,FALSE)) &amp; IF(ISERROR(VLOOKUP(AJ61,#REF!,18,FALSE)),"",VLOOKUP(AJ61,#REF!,18,FALSE))</f>
        <v/>
      </c>
    </row>
    <row r="62" spans="1:37" ht="27" customHeight="1">
      <c r="A62" s="116" t="s">
        <v>495</v>
      </c>
      <c r="B62" s="122" t="str">
        <f>IF(ISERROR(VLOOKUP(A62,#REF!,18,FALSE)),"",VLOOKUP(A62,#REF!,18,FALSE)) &amp; IF(ISERROR(VLOOKUP(A62,#REF!,18,FALSE)),"",VLOOKUP(A62,#REF!,18,FALSE))</f>
        <v/>
      </c>
      <c r="C62" s="727" t="str">
        <f>IF(ISERROR(VLOOKUP(A62,【入力用】個人登録!$A$21:$P$50,2,FALSE)),"",VLOOKUP(A62,【入力用】個人登録!$A$21:$P$50,2,FALSE)) &amp; IF(ISERROR(VLOOKUP(A62,【入力用】個人登録!$A$59:$P$127,2,FALSE)),"",VLOOKUP(A62,【入力用】個人登録!$A$59:$P$127,2,FALSE))</f>
        <v/>
      </c>
      <c r="D62" s="728"/>
      <c r="E62" s="774" t="str">
        <f>IF(ISERROR(VLOOKUP(A62,【入力用】個人登録!$A$21:$P$50,5,FALSE)),"",VLOOKUP(A62,【入力用】個人登録!$A$21:$P$50,5,FALSE)) &amp; IF(ISERROR(VLOOKUP(A62,【入力用】個人登録!$A$59:$P$127,5,FALSE)),"",VLOOKUP(A62,【入力用】個人登録!$A$59:$P$127,5,FALSE))</f>
        <v/>
      </c>
      <c r="F62" s="755"/>
      <c r="G62" s="764" t="str">
        <f>TEXT(IF(ISERROR(VLOOKUP(A62,【入力用】個人登録!$A$21:$P$50,12,FALSE)),"",VLOOKUP(A62,【入力用】個人登録!$A$21:$P$50,12,FALSE)) &amp; IF(ISERROR(VLOOKUP(A62,【入力用】個人登録!$A$59:$P$127,12,FALSE)),"",VLOOKUP(A62,【入力用】個人登録!$A$59:$P$127,12,FALSE)),"yyyy/m/d")</f>
        <v/>
      </c>
      <c r="H62" s="764"/>
      <c r="I62" s="764" t="str">
        <f t="shared" si="2"/>
        <v/>
      </c>
      <c r="J62" s="764"/>
      <c r="K62" s="764"/>
      <c r="L62" s="764"/>
      <c r="M62" s="764"/>
      <c r="N62" s="764"/>
      <c r="O62" s="921" t="str">
        <f>IF(ISERROR(VLOOKUP(A62,【入力用】個人登録!$A$21:$Q$50,17,FALSE)),"",VLOOKUP(A62,【入力用】個人登録!$A$21:$Q$50,17,FALSE)) &amp; IF(ISERROR(VLOOKUP(A62,【入力用】個人登録!$A$59:$Q$127,17,FALSE)),"",VLOOKUP(A62,【入力用】個人登録!$A$59:$Q$127,17,FALSE))</f>
        <v/>
      </c>
      <c r="P62" s="790"/>
      <c r="Q62" s="790"/>
      <c r="R62" s="790"/>
      <c r="S62" s="790"/>
      <c r="T62" s="790"/>
      <c r="U62" s="790"/>
      <c r="V62" s="791"/>
      <c r="W62" s="861" t="str">
        <f>IF(ISERROR(VLOOKUP(A62,【入力用】個人登録!$A$21:$P$50,16,FALSE)),"",VLOOKUP(A62,【入力用】個人登録!$A$21:$P$50,16,FALSE)) &amp; IF(ISERROR(VLOOKUP(A62,【入力用】個人登録!$A$59:$P$127,16,FALSE)),"",VLOOKUP(A62,【入力用】個人登録!$A$59:$P$127,16,FALSE))</f>
        <v/>
      </c>
      <c r="X62" s="922"/>
      <c r="Y62" s="922"/>
      <c r="Z62" s="923"/>
      <c r="AA62" s="120" t="str">
        <f>IF(ISERROR(VLOOKUP(AJ62,【入力用】個人登録!$A$21:$P$50,2,FALSE)),"",VLOOKUP(AJ62,【入力用】個人登録!$A$21:$P$50,2,FALSE)) &amp; IF(ISERROR(VLOOKUP(AJ62,【入力用】個人登録!$A$59:$P$127,2,FALSE)),"",VLOOKUP(AJ62,【入力用】個人登録!$A$59:$P$127,2,FALSE))</f>
        <v/>
      </c>
      <c r="AB62" s="753" t="str">
        <f>IF(ISERROR(VLOOKUP(AJ62,【入力用】個人登録!$A$21:$P$50,5,FALSE)),"",VLOOKUP(AJ62,【入力用】個人登録!$A$21:$P$50,5,FALSE)) &amp; IF(ISERROR(VLOOKUP(AJ62,【入力用】個人登録!$A$59:$P$127,5,FALSE)),"",VLOOKUP(AJ62,【入力用】個人登録!$A$59:$P$127,5,FALSE))</f>
        <v/>
      </c>
      <c r="AC62" s="754"/>
      <c r="AD62" s="755"/>
      <c r="AE62" s="756" t="str">
        <f>TEXT(IF(ISERROR(VLOOKUP(AJ62,【入力用】個人登録!$A$21:$P$50,12,FALSE)),"",VLOOKUP(AJ62,【入力用】個人登録!$A$21:$P$50,12,FALSE)) &amp; IF(ISERROR(VLOOKUP(AJ62,【入力用】個人登録!$A$59:$P$127,12,FALSE)),"",VLOOKUP(AJ62,【入力用】個人登録!$A$59:$P$127,12,FALSE)),"yyyy/m/d")</f>
        <v/>
      </c>
      <c r="AF62" s="757"/>
      <c r="AG62" s="181" t="str">
        <f t="shared" si="3"/>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IF(ISERROR(VLOOKUP(AJ62,#REF!,18,FALSE)),"",VLOOKUP(AJ62,#REF!,18,FALSE)) &amp; IF(ISERROR(VLOOKUP(AJ62,#REF!,18,FALSE)),"",VLOOKUP(AJ62,#REF!,18,FALSE))</f>
        <v/>
      </c>
    </row>
    <row r="63" spans="1:37" ht="27" customHeight="1">
      <c r="A63" s="116" t="s">
        <v>496</v>
      </c>
      <c r="B63" s="122" t="str">
        <f>IF(ISERROR(VLOOKUP(A63,#REF!,18,FALSE)),"",VLOOKUP(A63,#REF!,18,FALSE)) &amp; IF(ISERROR(VLOOKUP(A63,#REF!,18,FALSE)),"",VLOOKUP(A63,#REF!,18,FALSE))</f>
        <v/>
      </c>
      <c r="C63" s="727" t="str">
        <f>IF(ISERROR(VLOOKUP(A63,【入力用】個人登録!$A$21:$P$50,2,FALSE)),"",VLOOKUP(A63,【入力用】個人登録!$A$21:$P$50,2,FALSE)) &amp; IF(ISERROR(VLOOKUP(A63,【入力用】個人登録!$A$59:$P$127,2,FALSE)),"",VLOOKUP(A63,【入力用】個人登録!$A$59:$P$127,2,FALSE))</f>
        <v/>
      </c>
      <c r="D63" s="728"/>
      <c r="E63" s="774" t="str">
        <f>IF(ISERROR(VLOOKUP(A63,【入力用】個人登録!$A$21:$P$50,5,FALSE)),"",VLOOKUP(A63,【入力用】個人登録!$A$21:$P$50,5,FALSE)) &amp; IF(ISERROR(VLOOKUP(A63,【入力用】個人登録!$A$59:$P$127,5,FALSE)),"",VLOOKUP(A63,【入力用】個人登録!$A$59:$P$127,5,FALSE))</f>
        <v/>
      </c>
      <c r="F63" s="755"/>
      <c r="G63" s="764" t="str">
        <f>TEXT(IF(ISERROR(VLOOKUP(A63,【入力用】個人登録!$A$21:$P$50,12,FALSE)),"",VLOOKUP(A63,【入力用】個人登録!$A$21:$P$50,12,FALSE)) &amp; IF(ISERROR(VLOOKUP(A63,【入力用】個人登録!$A$59:$P$127,12,FALSE)),"",VLOOKUP(A63,【入力用】個人登録!$A$59:$P$127,12,FALSE)),"yyyy/m/d")</f>
        <v/>
      </c>
      <c r="H63" s="764"/>
      <c r="I63" s="764" t="str">
        <f t="shared" si="2"/>
        <v/>
      </c>
      <c r="J63" s="764"/>
      <c r="K63" s="764"/>
      <c r="L63" s="764"/>
      <c r="M63" s="764"/>
      <c r="N63" s="764"/>
      <c r="O63" s="921" t="str">
        <f>IF(ISERROR(VLOOKUP(A63,【入力用】個人登録!$A$21:$Q$50,17,FALSE)),"",VLOOKUP(A63,【入力用】個人登録!$A$21:$Q$50,17,FALSE)) &amp; IF(ISERROR(VLOOKUP(A63,【入力用】個人登録!$A$59:$Q$127,17,FALSE)),"",VLOOKUP(A63,【入力用】個人登録!$A$59:$Q$127,17,FALSE))</f>
        <v/>
      </c>
      <c r="P63" s="790"/>
      <c r="Q63" s="790"/>
      <c r="R63" s="790"/>
      <c r="S63" s="790"/>
      <c r="T63" s="790"/>
      <c r="U63" s="790"/>
      <c r="V63" s="791"/>
      <c r="W63" s="861" t="str">
        <f>IF(ISERROR(VLOOKUP(A63,【入力用】個人登録!$A$21:$P$50,16,FALSE)),"",VLOOKUP(A63,【入力用】個人登録!$A$21:$P$50,16,FALSE)) &amp; IF(ISERROR(VLOOKUP(A63,【入力用】個人登録!$A$59:$P$127,16,FALSE)),"",VLOOKUP(A63,【入力用】個人登録!$A$59:$P$127,16,FALSE))</f>
        <v/>
      </c>
      <c r="X63" s="922"/>
      <c r="Y63" s="922"/>
      <c r="Z63" s="923"/>
      <c r="AA63" s="120" t="str">
        <f>IF(ISERROR(VLOOKUP(AJ63,【入力用】個人登録!$A$21:$P$50,2,FALSE)),"",VLOOKUP(AJ63,【入力用】個人登録!$A$21:$P$50,2,FALSE)) &amp; IF(ISERROR(VLOOKUP(AJ63,【入力用】個人登録!$A$59:$P$127,2,FALSE)),"",VLOOKUP(AJ63,【入力用】個人登録!$A$59:$P$127,2,FALSE))</f>
        <v/>
      </c>
      <c r="AB63" s="753" t="str">
        <f>IF(ISERROR(VLOOKUP(AJ63,【入力用】個人登録!$A$21:$P$50,5,FALSE)),"",VLOOKUP(AJ63,【入力用】個人登録!$A$21:$P$50,5,FALSE)) &amp; IF(ISERROR(VLOOKUP(AJ63,【入力用】個人登録!$A$59:$P$127,5,FALSE)),"",VLOOKUP(AJ63,【入力用】個人登録!$A$59:$P$127,5,FALSE))</f>
        <v/>
      </c>
      <c r="AC63" s="754"/>
      <c r="AD63" s="755"/>
      <c r="AE63" s="756" t="str">
        <f>TEXT(IF(ISERROR(VLOOKUP(AJ63,【入力用】個人登録!$A$21:$P$50,12,FALSE)),"",VLOOKUP(AJ63,【入力用】個人登録!$A$21:$P$50,12,FALSE)) &amp; IF(ISERROR(VLOOKUP(AJ63,【入力用】個人登録!$A$59:$P$127,12,FALSE)),"",VLOOKUP(AJ63,【入力用】個人登録!$A$59:$P$127,12,FALSE)),"yyyy/m/d")</f>
        <v/>
      </c>
      <c r="AF63" s="757"/>
      <c r="AG63" s="181" t="str">
        <f t="shared" si="3"/>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IF(ISERROR(VLOOKUP(AJ63,#REF!,18,FALSE)),"",VLOOKUP(AJ63,#REF!,18,FALSE)) &amp; IF(ISERROR(VLOOKUP(AJ63,#REF!,18,FALSE)),"",VLOOKUP(AJ63,#REF!,18,FALSE))</f>
        <v/>
      </c>
    </row>
    <row r="64" spans="1:37" ht="27" customHeight="1" thickBot="1">
      <c r="A64" s="116" t="s">
        <v>497</v>
      </c>
      <c r="B64" s="122" t="str">
        <f>IF(ISERROR(VLOOKUP(A64,#REF!,18,FALSE)),"",VLOOKUP(A64,#REF!,18,FALSE)) &amp; IF(ISERROR(VLOOKUP(A64,#REF!,18,FALSE)),"",VLOOKUP(A64,#REF!,18,FALSE))</f>
        <v/>
      </c>
      <c r="C64" s="729" t="str">
        <f>IF(ISERROR(VLOOKUP(A64,【入力用】個人登録!$A$21:$P$50,2,FALSE)),"",VLOOKUP(A64,【入力用】個人登録!$A$21:$P$50,2,FALSE)) &amp; IF(ISERROR(VLOOKUP(A64,【入力用】個人登録!$A$59:$P$127,2,FALSE)),"",VLOOKUP(A64,【入力用】個人登録!$A$59:$P$127,2,FALSE))</f>
        <v/>
      </c>
      <c r="D64" s="730"/>
      <c r="E64" s="924" t="str">
        <f>IF(ISERROR(VLOOKUP(A64,【入力用】個人登録!$A$21:$P$50,5,FALSE)),"",VLOOKUP(A64,【入力用】個人登録!$A$21:$P$50,5,FALSE)) &amp; IF(ISERROR(VLOOKUP(A64,【入力用】個人登録!$A$59:$P$127,5,FALSE)),"",VLOOKUP(A64,【入力用】個人登録!$A$59:$P$127,5,FALSE))</f>
        <v/>
      </c>
      <c r="F64" s="776"/>
      <c r="G64" s="778" t="str">
        <f>TEXT(IF(ISERROR(VLOOKUP(A64,【入力用】個人登録!$A$21:$P$50,12,FALSE)),"",VLOOKUP(A64,【入力用】個人登録!$A$21:$P$50,12,FALSE)) &amp; IF(ISERROR(VLOOKUP(A64,【入力用】個人登録!$A$59:$P$127,12,FALSE)),"",VLOOKUP(A64,【入力用】個人登録!$A$59:$P$127,12,FALSE)),"yyyy/m/d")</f>
        <v/>
      </c>
      <c r="H64" s="778"/>
      <c r="I64" s="778" t="str">
        <f t="shared" si="2"/>
        <v/>
      </c>
      <c r="J64" s="778"/>
      <c r="K64" s="778"/>
      <c r="L64" s="778"/>
      <c r="M64" s="778"/>
      <c r="N64" s="778"/>
      <c r="O64" s="925" t="str">
        <f>IF(ISERROR(VLOOKUP(A64,【入力用】個人登録!$A$21:$Q$50,17,FALSE)),"",VLOOKUP(A64,【入力用】個人登録!$A$21:$Q$50,17,FALSE)) &amp; IF(ISERROR(VLOOKUP(A64,【入力用】個人登録!$A$59:$Q$127,17,FALSE)),"",VLOOKUP(A64,【入力用】個人登録!$A$59:$Q$127,17,FALSE))</f>
        <v/>
      </c>
      <c r="P64" s="780"/>
      <c r="Q64" s="780"/>
      <c r="R64" s="780"/>
      <c r="S64" s="780"/>
      <c r="T64" s="780"/>
      <c r="U64" s="780"/>
      <c r="V64" s="781"/>
      <c r="W64" s="858" t="str">
        <f>IF(ISERROR(VLOOKUP(A64,【入力用】個人登録!$A$21:$P$50,16,FALSE)),"",VLOOKUP(A64,【入力用】個人登録!$A$21:$P$50,16,FALSE)) &amp; IF(ISERROR(VLOOKUP(A64,【入力用】個人登録!$A$59:$P$127,16,FALSE)),"",VLOOKUP(A64,【入力用】個人登録!$A$59:$P$127,16,FALSE))</f>
        <v/>
      </c>
      <c r="X64" s="926"/>
      <c r="Y64" s="926"/>
      <c r="Z64" s="927"/>
      <c r="AA64" s="123" t="str">
        <f>IF(ISERROR(VLOOKUP(AJ64,【入力用】個人登録!$A$21:$P$50,2,FALSE)),"",VLOOKUP(AJ64,【入力用】個人登録!$A$21:$P$50,2,FALSE)) &amp; IF(ISERROR(VLOOKUP(AJ64,【入力用】個人登録!$A$59:$P$127,2,FALSE)),"",VLOOKUP(AJ64,【入力用】個人登録!$A$59:$P$127,2,FALSE))</f>
        <v/>
      </c>
      <c r="AB64" s="775" t="str">
        <f>IF(ISERROR(VLOOKUP(AJ64,【入力用】個人登録!$A$21:$P$50,5,FALSE)),"",VLOOKUP(AJ64,【入力用】個人登録!$A$21:$P$50,5,FALSE)) &amp; IF(ISERROR(VLOOKUP(AJ64,【入力用】個人登録!$A$59:$P$127,5,FALSE)),"",VLOOKUP(AJ64,【入力用】個人登録!$A$59:$P$127,5,FALSE))</f>
        <v/>
      </c>
      <c r="AC64" s="785"/>
      <c r="AD64" s="776"/>
      <c r="AE64" s="786" t="str">
        <f>TEXT(IF(ISERROR(VLOOKUP(AJ64,【入力用】個人登録!$A$21:$P$50,12,FALSE)),"",VLOOKUP(AJ64,【入力用】個人登録!$A$21:$P$50,12,FALSE)) &amp; IF(ISERROR(VLOOKUP(AJ64,【入力用】個人登録!$A$59:$P$127,12,FALSE)),"",VLOOKUP(AJ64,【入力用】個人登録!$A$59:$P$127,12,FALSE)),"yyyy/m/d")</f>
        <v/>
      </c>
      <c r="AF64" s="787"/>
      <c r="AG64" s="185" t="str">
        <f>IF(AA64="","",$F$8)</f>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748" t="s">
        <v>52</v>
      </c>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row>
    <row r="67" spans="3:50" ht="12.75" customHeight="1">
      <c r="C67" s="2"/>
      <c r="D67" s="748" t="s">
        <v>53</v>
      </c>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row>
    <row r="68" spans="3:50" ht="18" customHeight="1" thickBot="1">
      <c r="C68" s="2"/>
      <c r="D68" s="2"/>
      <c r="E68" s="741" t="str">
        <f>E2</f>
        <v>Ａ 表 （日本協会）</v>
      </c>
      <c r="F68" s="738"/>
      <c r="G68" s="738"/>
      <c r="H68" s="3"/>
      <c r="I68" s="3"/>
      <c r="J68" s="3"/>
      <c r="K68" s="3"/>
      <c r="L68" s="749">
        <f>L2</f>
        <v>2026</v>
      </c>
      <c r="M68" s="749"/>
      <c r="N68" s="3" t="s">
        <v>49</v>
      </c>
      <c r="O68" s="3"/>
      <c r="P68" s="3"/>
      <c r="Q68" s="3"/>
      <c r="R68" s="3" t="s">
        <v>50</v>
      </c>
      <c r="S68" s="3"/>
      <c r="T68" s="3"/>
      <c r="U68" s="87" t="s">
        <v>55</v>
      </c>
      <c r="V68" s="773" t="s">
        <v>202</v>
      </c>
      <c r="W68" s="773"/>
      <c r="X68" s="89">
        <f>X2</f>
        <v>1</v>
      </c>
      <c r="Y68" s="89"/>
      <c r="Z68" s="3"/>
      <c r="AA68" s="3"/>
      <c r="AB68" s="3"/>
      <c r="AC68" s="3"/>
      <c r="AD68" s="3"/>
      <c r="AE68" s="3"/>
      <c r="AF68" s="3" t="s">
        <v>51</v>
      </c>
      <c r="AG68" s="2"/>
      <c r="AH68" s="2"/>
      <c r="AI68" s="2"/>
    </row>
    <row r="69" spans="3:50" ht="18.75" customHeight="1">
      <c r="C69" s="91"/>
      <c r="D69" s="92"/>
      <c r="E69" s="92"/>
      <c r="F69" s="93"/>
      <c r="G69" s="94"/>
      <c r="H69" s="853" t="s">
        <v>12</v>
      </c>
      <c r="I69" s="95"/>
      <c r="J69" s="95"/>
      <c r="K69" s="96"/>
      <c r="L69" s="95"/>
      <c r="M69" s="96"/>
      <c r="N69" s="97" t="str">
        <f>IF($N$3="","",$N$3)</f>
        <v>○</v>
      </c>
      <c r="O69" s="97" t="str">
        <f>IF($O$3="","",$O$3)</f>
        <v>○</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37" t="s">
        <v>8</v>
      </c>
      <c r="D70" s="738"/>
      <c r="E70" s="739"/>
      <c r="F70" s="100"/>
      <c r="G70" s="179"/>
      <c r="H70" s="854"/>
      <c r="I70" s="750" t="s">
        <v>13</v>
      </c>
      <c r="J70" s="750" t="s">
        <v>19</v>
      </c>
      <c r="K70" s="750" t="s">
        <v>20</v>
      </c>
      <c r="L70" s="750" t="s">
        <v>21</v>
      </c>
      <c r="M70" s="750" t="s">
        <v>22</v>
      </c>
      <c r="N70" s="750" t="s">
        <v>23</v>
      </c>
      <c r="O70" s="750" t="s">
        <v>24</v>
      </c>
      <c r="P70" s="750" t="s">
        <v>25</v>
      </c>
      <c r="Q70" s="750" t="s">
        <v>26</v>
      </c>
      <c r="R70" s="750" t="s">
        <v>54</v>
      </c>
      <c r="S70" s="750" t="s">
        <v>27</v>
      </c>
      <c r="T70" s="750" t="s">
        <v>28</v>
      </c>
      <c r="U70" s="750" t="s">
        <v>29</v>
      </c>
      <c r="V70" s="750" t="s">
        <v>30</v>
      </c>
      <c r="W70" s="750" t="s">
        <v>31</v>
      </c>
      <c r="X70" s="750" t="s">
        <v>32</v>
      </c>
      <c r="Y70" s="750" t="s">
        <v>33</v>
      </c>
      <c r="Z70" s="750" t="s">
        <v>34</v>
      </c>
      <c r="AA70" s="750" t="s">
        <v>35</v>
      </c>
      <c r="AB70" s="750" t="s">
        <v>36</v>
      </c>
      <c r="AC70" s="850" t="s">
        <v>37</v>
      </c>
      <c r="AD70" s="101">
        <v>1</v>
      </c>
      <c r="AE70" s="856" t="s">
        <v>265</v>
      </c>
      <c r="AF70" s="856"/>
      <c r="AG70" s="856"/>
      <c r="AH70" s="856"/>
      <c r="AI70" s="857"/>
    </row>
    <row r="71" spans="3:50" ht="30" customHeight="1">
      <c r="C71" s="740"/>
      <c r="D71" s="738"/>
      <c r="E71" s="739"/>
      <c r="F71" s="746">
        <f>F5</f>
        <v>0</v>
      </c>
      <c r="G71" s="747"/>
      <c r="H71" s="854"/>
      <c r="I71" s="751"/>
      <c r="J71" s="751"/>
      <c r="K71" s="751"/>
      <c r="L71" s="751"/>
      <c r="M71" s="751"/>
      <c r="N71" s="751"/>
      <c r="O71" s="751"/>
      <c r="P71" s="751"/>
      <c r="Q71" s="751"/>
      <c r="R71" s="751"/>
      <c r="S71" s="751"/>
      <c r="T71" s="751"/>
      <c r="U71" s="751"/>
      <c r="V71" s="751"/>
      <c r="W71" s="751"/>
      <c r="X71" s="751"/>
      <c r="Y71" s="751"/>
      <c r="Z71" s="751"/>
      <c r="AA71" s="751"/>
      <c r="AB71" s="751"/>
      <c r="AC71" s="851"/>
      <c r="AD71" s="102">
        <v>2</v>
      </c>
      <c r="AE71" s="856" t="s">
        <v>46</v>
      </c>
      <c r="AF71" s="856"/>
      <c r="AG71" s="856"/>
      <c r="AH71" s="856"/>
      <c r="AI71" s="857"/>
    </row>
    <row r="72" spans="3:50" ht="9" customHeight="1">
      <c r="C72" s="860" t="s">
        <v>9</v>
      </c>
      <c r="D72" s="738"/>
      <c r="E72" s="739"/>
      <c r="F72" s="100"/>
      <c r="G72" s="103"/>
      <c r="H72" s="854"/>
      <c r="I72" s="751"/>
      <c r="J72" s="751"/>
      <c r="K72" s="751"/>
      <c r="L72" s="751"/>
      <c r="M72" s="751"/>
      <c r="N72" s="751"/>
      <c r="O72" s="751"/>
      <c r="P72" s="751"/>
      <c r="Q72" s="751"/>
      <c r="R72" s="751"/>
      <c r="S72" s="751"/>
      <c r="T72" s="751"/>
      <c r="U72" s="751"/>
      <c r="V72" s="751"/>
      <c r="W72" s="751"/>
      <c r="X72" s="751"/>
      <c r="Y72" s="751"/>
      <c r="Z72" s="751"/>
      <c r="AA72" s="751"/>
      <c r="AB72" s="751"/>
      <c r="AC72" s="851"/>
      <c r="AD72" s="102"/>
      <c r="AE72" s="104"/>
      <c r="AF72" s="104"/>
      <c r="AG72" s="104"/>
      <c r="AH72" s="104"/>
      <c r="AI72" s="127"/>
    </row>
    <row r="73" spans="3:50" ht="27.75" customHeight="1" thickBot="1">
      <c r="C73" s="734"/>
      <c r="D73" s="735"/>
      <c r="E73" s="736"/>
      <c r="F73" s="100"/>
      <c r="G73" s="105" t="str">
        <f>G7</f>
        <v>県</v>
      </c>
      <c r="H73" s="855"/>
      <c r="I73" s="752"/>
      <c r="J73" s="752"/>
      <c r="K73" s="752"/>
      <c r="L73" s="752"/>
      <c r="M73" s="752"/>
      <c r="N73" s="752"/>
      <c r="O73" s="752"/>
      <c r="P73" s="752"/>
      <c r="Q73" s="752"/>
      <c r="R73" s="752"/>
      <c r="S73" s="752"/>
      <c r="T73" s="752"/>
      <c r="U73" s="752"/>
      <c r="V73" s="752"/>
      <c r="W73" s="752"/>
      <c r="X73" s="752"/>
      <c r="Y73" s="752"/>
      <c r="Z73" s="752"/>
      <c r="AA73" s="752"/>
      <c r="AB73" s="752"/>
      <c r="AC73" s="852"/>
      <c r="AD73" s="106">
        <v>3</v>
      </c>
      <c r="AE73" s="107" t="s">
        <v>47</v>
      </c>
      <c r="AF73" s="104"/>
      <c r="AG73" s="104"/>
      <c r="AH73" s="104"/>
      <c r="AI73" s="127"/>
    </row>
    <row r="74" spans="3:50" ht="13.5" customHeight="1">
      <c r="C74" s="731" t="s">
        <v>7</v>
      </c>
      <c r="D74" s="732"/>
      <c r="E74" s="733"/>
      <c r="F74" s="841">
        <f>IF($F$8="","",$F$8)</f>
        <v>0</v>
      </c>
      <c r="G74" s="842"/>
      <c r="H74" s="842"/>
      <c r="I74" s="842"/>
      <c r="J74" s="842"/>
      <c r="K74" s="842"/>
      <c r="L74" s="842"/>
      <c r="M74" s="842"/>
      <c r="N74" s="842"/>
      <c r="O74" s="842"/>
      <c r="P74" s="842"/>
      <c r="Q74" s="842"/>
      <c r="R74" s="842"/>
      <c r="S74" s="842"/>
      <c r="T74" s="845" t="s">
        <v>133</v>
      </c>
      <c r="U74" s="845"/>
      <c r="V74" s="845"/>
      <c r="W74" s="845"/>
      <c r="X74" s="845"/>
      <c r="Y74" s="845"/>
      <c r="Z74" s="846" t="s">
        <v>57</v>
      </c>
      <c r="AA74" s="846">
        <f>$AA$8</f>
        <v>1</v>
      </c>
      <c r="AB74" s="848" t="s">
        <v>58</v>
      </c>
      <c r="AC74" s="848" t="s">
        <v>59</v>
      </c>
      <c r="AD74" s="824">
        <v>4</v>
      </c>
      <c r="AE74" s="826" t="s">
        <v>48</v>
      </c>
      <c r="AF74" s="826"/>
      <c r="AG74" s="826"/>
      <c r="AH74" s="826"/>
      <c r="AI74" s="827"/>
    </row>
    <row r="75" spans="3:50" ht="13.5" customHeight="1" thickBot="1">
      <c r="C75" s="734"/>
      <c r="D75" s="735"/>
      <c r="E75" s="736"/>
      <c r="F75" s="843"/>
      <c r="G75" s="844"/>
      <c r="H75" s="844"/>
      <c r="I75" s="844"/>
      <c r="J75" s="844"/>
      <c r="K75" s="844"/>
      <c r="L75" s="844"/>
      <c r="M75" s="844"/>
      <c r="N75" s="844"/>
      <c r="O75" s="844"/>
      <c r="P75" s="844"/>
      <c r="Q75" s="844"/>
      <c r="R75" s="844"/>
      <c r="S75" s="844"/>
      <c r="T75" s="830" t="s">
        <v>134</v>
      </c>
      <c r="U75" s="830"/>
      <c r="V75" s="830"/>
      <c r="W75" s="830"/>
      <c r="X75" s="830"/>
      <c r="Y75" s="830"/>
      <c r="Z75" s="847"/>
      <c r="AA75" s="847"/>
      <c r="AB75" s="849"/>
      <c r="AC75" s="849"/>
      <c r="AD75" s="825"/>
      <c r="AE75" s="828"/>
      <c r="AF75" s="828"/>
      <c r="AG75" s="828"/>
      <c r="AH75" s="828"/>
      <c r="AI75" s="829"/>
    </row>
    <row r="76" spans="3:50" ht="13.5" customHeight="1">
      <c r="C76" s="731" t="s">
        <v>14</v>
      </c>
      <c r="D76" s="732"/>
      <c r="E76" s="733"/>
      <c r="F76" s="108" t="s">
        <v>15</v>
      </c>
      <c r="G76" s="814">
        <f>IF($G$10="","",$G$10)</f>
        <v>0</v>
      </c>
      <c r="H76" s="815"/>
      <c r="I76" s="815"/>
      <c r="J76" s="815"/>
      <c r="K76" s="815"/>
      <c r="L76" s="815"/>
      <c r="M76" s="815"/>
      <c r="N76" s="815"/>
      <c r="O76" s="815"/>
      <c r="P76" s="815"/>
      <c r="Q76" s="815"/>
      <c r="R76" s="815"/>
      <c r="S76" s="815"/>
      <c r="T76" s="815"/>
      <c r="U76" s="815"/>
      <c r="V76" s="815"/>
      <c r="W76" s="815"/>
      <c r="X76" s="815"/>
      <c r="Y76" s="815"/>
      <c r="Z76" s="831"/>
      <c r="AA76" s="835" t="s">
        <v>17</v>
      </c>
      <c r="AB76" s="837" t="s">
        <v>10</v>
      </c>
      <c r="AC76" s="837"/>
      <c r="AD76" s="838"/>
      <c r="AE76" s="838" t="s">
        <v>11</v>
      </c>
      <c r="AF76" s="838"/>
      <c r="AG76" s="109" t="s">
        <v>38</v>
      </c>
      <c r="AH76" s="838" t="s">
        <v>40</v>
      </c>
      <c r="AI76" s="839" t="s">
        <v>41</v>
      </c>
      <c r="AJ76" s="759"/>
      <c r="AU76" s="811"/>
      <c r="AV76" s="811"/>
      <c r="AW76" s="811"/>
      <c r="AX76" s="812"/>
    </row>
    <row r="77" spans="3:50" ht="13.5" customHeight="1" thickBot="1">
      <c r="C77" s="813" t="s">
        <v>6</v>
      </c>
      <c r="D77" s="735"/>
      <c r="E77" s="736"/>
      <c r="F77" s="110">
        <f>IF($F$11="","",$F$11)</f>
        <v>0</v>
      </c>
      <c r="G77" s="832"/>
      <c r="H77" s="833"/>
      <c r="I77" s="833"/>
      <c r="J77" s="833"/>
      <c r="K77" s="833"/>
      <c r="L77" s="833"/>
      <c r="M77" s="833"/>
      <c r="N77" s="833"/>
      <c r="O77" s="833"/>
      <c r="P77" s="833"/>
      <c r="Q77" s="833"/>
      <c r="R77" s="833"/>
      <c r="S77" s="833"/>
      <c r="T77" s="833"/>
      <c r="U77" s="833"/>
      <c r="V77" s="833"/>
      <c r="W77" s="833"/>
      <c r="X77" s="833"/>
      <c r="Y77" s="833"/>
      <c r="Z77" s="834"/>
      <c r="AA77" s="836"/>
      <c r="AB77" s="742"/>
      <c r="AC77" s="742"/>
      <c r="AD77" s="742"/>
      <c r="AE77" s="742"/>
      <c r="AF77" s="742"/>
      <c r="AG77" s="180" t="s">
        <v>39</v>
      </c>
      <c r="AH77" s="742"/>
      <c r="AI77" s="840"/>
      <c r="AJ77" s="759"/>
      <c r="AU77" s="811"/>
      <c r="AV77" s="811"/>
      <c r="AW77" s="811"/>
      <c r="AX77" s="812"/>
    </row>
    <row r="78" spans="3:50" ht="13.5" customHeight="1">
      <c r="C78" s="731" t="s">
        <v>14</v>
      </c>
      <c r="D78" s="732"/>
      <c r="E78" s="733"/>
      <c r="F78" s="112" t="s">
        <v>15</v>
      </c>
      <c r="G78" s="814">
        <f>IF($G$12="","",$G$12)</f>
        <v>0</v>
      </c>
      <c r="H78" s="815"/>
      <c r="I78" s="815"/>
      <c r="J78" s="815"/>
      <c r="K78" s="815"/>
      <c r="L78" s="815"/>
      <c r="M78" s="815"/>
      <c r="N78" s="815"/>
      <c r="O78" s="815"/>
      <c r="P78" s="815"/>
      <c r="Q78" s="815"/>
      <c r="R78" s="815"/>
      <c r="S78" s="815"/>
      <c r="T78" s="815"/>
      <c r="U78" s="815"/>
      <c r="V78" s="815"/>
      <c r="W78" s="815"/>
      <c r="X78" s="815"/>
      <c r="Y78" s="815"/>
      <c r="Z78" s="815"/>
      <c r="AA78" s="805" t="str">
        <f>IF(ISERROR(VLOOKUP(AJ78,【入力用】個人登録!$A$21:$P$50,2,FALSE)),"",VLOOKUP(AJ78,【入力用】個人登録!$A$21:$P$50,2,FALSE)) &amp; IF(ISERROR(VLOOKUP(AJ78,【入力用】個人登録!$A$59:$P$127,2,FALSE)),"",VLOOKUP(AJ78,【入力用】個人登録!$A$59:$P$127,2,FALSE))</f>
        <v/>
      </c>
      <c r="AB78" s="807" t="str">
        <f>IF(ISERROR(VLOOKUP(AJ78,【入力用】個人登録!$A$21:$P$50,5,FALSE)),"",VLOOKUP(AJ78,【入力用】個人登録!$A$21:$P$50,5,FALSE)) &amp; IF(ISERROR(VLOOKUP(AJ78,【入力用】個人登録!$A$59:$P$127,5,FALSE)),"",VLOOKUP(AJ78,【入力用】個人登録!$A$59:$P$127,5,FALSE))</f>
        <v/>
      </c>
      <c r="AC78" s="742"/>
      <c r="AD78" s="742"/>
      <c r="AE78" s="760" t="str">
        <f>TEXT(IF(ISERROR(VLOOKUP(AJ78,【入力用】個人登録!$A$21:$P$50,12,FALSE)),"",VLOOKUP(AJ78,【入力用】個人登録!$A$21:$P$50,12,FALSE)) &amp; IF(ISERROR(VLOOKUP(AJ78,【入力用】個人登録!$A$59:$P$127,12,FALSE)),"",VLOOKUP(AJ78,【入力用】個人登録!$A$59:$P$127,12,FALSE)),"yyyy/m/d")</f>
        <v/>
      </c>
      <c r="AF78" s="761"/>
      <c r="AG78" s="867" t="str">
        <f>IF(AA78="","",$F$8)</f>
        <v/>
      </c>
      <c r="AH78" s="765" t="str">
        <f>IF(ISERROR(VLOOKUP(AJ78,【入力用】個人登録!$A$21:$Q$50,17,FALSE)),"",VLOOKUP(AJ78,【入力用】個人登録!$A$21:$Q$50,17,FALSE)) &amp; IF(ISERROR(VLOOKUP(AJ78,【入力用】個人登録!$A$59:$Q$127,17,FALSE)),"",VLOOKUP(AJ78,【入力用】個人登録!$A$59:$Q$127,17,FALSE))</f>
        <v/>
      </c>
      <c r="AI78" s="900" t="str">
        <f>IF(ISERROR(VLOOKUP(AJ78,【入力用】個人登録!$A$21:$P$50,16,FALSE)),"",VLOOKUP(AJ78,【入力用】個人登録!$A$21:$P$50,16,FALSE)) &amp; IF(ISERROR(VLOOKUP(AJ78,【入力用】個人登録!$A$59:$P$127,16,FALSE)),"",VLOOKUP(AJ78,【入力用】個人登録!$A$59:$P$127,16,FALSE))</f>
        <v/>
      </c>
      <c r="AJ78" s="758" t="s">
        <v>375</v>
      </c>
      <c r="AK78" s="721" t="str">
        <f>IF(ISERROR(VLOOKUP(AJ78,#REF!,18,FALSE)),"",VLOOKUP(AJ78,#REF!,18,FALSE)) &amp; IF(ISERROR(VLOOKUP(AJ78,#REF!,18,FALSE)),"",VLOOKUP(AJ78,#REF!,18,FALSE))</f>
        <v/>
      </c>
    </row>
    <row r="79" spans="3:50" ht="13.5" customHeight="1">
      <c r="C79" s="743" t="s">
        <v>5</v>
      </c>
      <c r="D79" s="744"/>
      <c r="E79" s="745"/>
      <c r="F79" s="113">
        <f>IF($F$13="","",$F$13)</f>
        <v>0</v>
      </c>
      <c r="G79" s="816"/>
      <c r="H79" s="817"/>
      <c r="I79" s="817"/>
      <c r="J79" s="817"/>
      <c r="K79" s="817"/>
      <c r="L79" s="817"/>
      <c r="M79" s="817"/>
      <c r="N79" s="817"/>
      <c r="O79" s="817"/>
      <c r="P79" s="817"/>
      <c r="Q79" s="817"/>
      <c r="R79" s="817"/>
      <c r="S79" s="817"/>
      <c r="T79" s="817"/>
      <c r="U79" s="817"/>
      <c r="V79" s="817"/>
      <c r="W79" s="817"/>
      <c r="X79" s="817"/>
      <c r="Y79" s="817"/>
      <c r="Z79" s="817"/>
      <c r="AA79" s="806"/>
      <c r="AB79" s="742"/>
      <c r="AC79" s="742"/>
      <c r="AD79" s="742"/>
      <c r="AE79" s="762"/>
      <c r="AF79" s="763"/>
      <c r="AG79" s="867"/>
      <c r="AH79" s="766"/>
      <c r="AI79" s="901"/>
      <c r="AJ79" s="758"/>
      <c r="AK79" s="722"/>
    </row>
    <row r="80" spans="3:50" ht="13.5" customHeight="1">
      <c r="C80" s="821" t="s">
        <v>4</v>
      </c>
      <c r="D80" s="822"/>
      <c r="E80" s="823"/>
      <c r="F80" s="796">
        <f>IF($F$14="","",$F$14)</f>
        <v>0</v>
      </c>
      <c r="G80" s="796"/>
      <c r="H80" s="796"/>
      <c r="I80" s="796"/>
      <c r="J80" s="796"/>
      <c r="K80" s="796"/>
      <c r="L80" s="796"/>
      <c r="M80" s="796"/>
      <c r="N80" s="810" t="s">
        <v>135</v>
      </c>
      <c r="O80" s="810"/>
      <c r="P80" s="810"/>
      <c r="Q80" s="796">
        <f>IF($Q$14="","",$Q$14)</f>
        <v>0</v>
      </c>
      <c r="R80" s="796"/>
      <c r="S80" s="796"/>
      <c r="T80" s="796"/>
      <c r="U80" s="796"/>
      <c r="V80" s="796"/>
      <c r="W80" s="796"/>
      <c r="X80" s="796"/>
      <c r="Y80" s="796"/>
      <c r="Z80" s="804"/>
      <c r="AA80" s="805" t="str">
        <f>IF(ISERROR(VLOOKUP(AJ80,【入力用】個人登録!$A$21:$P$50,2,FALSE)),"",VLOOKUP(AJ80,【入力用】個人登録!$A$21:$P$50,2,FALSE)) &amp; IF(ISERROR(VLOOKUP(AJ80,【入力用】個人登録!$A$59:$P$127,2,FALSE)),"",VLOOKUP(AJ80,【入力用】個人登録!$A$59:$P$127,2,FALSE))</f>
        <v/>
      </c>
      <c r="AB80" s="807" t="str">
        <f>IF(ISERROR(VLOOKUP(AJ80,【入力用】個人登録!$A$21:$P$50,5,FALSE)),"",VLOOKUP(AJ80,【入力用】個人登録!$A$21:$P$50,5,FALSE)) &amp; IF(ISERROR(VLOOKUP(AJ80,【入力用】個人登録!$A$59:$P$127,5,FALSE)),"",VLOOKUP(AJ80,【入力用】個人登録!$A$59:$P$127,5,FALSE))</f>
        <v/>
      </c>
      <c r="AC80" s="742"/>
      <c r="AD80" s="742"/>
      <c r="AE80" s="760" t="str">
        <f>TEXT(IF(ISERROR(VLOOKUP(AJ80,【入力用】個人登録!$A$21:$P$50,12,FALSE)),"",VLOOKUP(AJ80,【入力用】個人登録!$A$21:$P$50,12,FALSE)) &amp; IF(ISERROR(VLOOKUP(AJ80,【入力用】個人登録!$A$59:$P$127,12,FALSE)),"",VLOOKUP(AJ80,【入力用】個人登録!$A$59:$P$127,12,FALSE)),"yyyy/m/d")</f>
        <v/>
      </c>
      <c r="AF80" s="761"/>
      <c r="AG80" s="867" t="str">
        <f>IF(AA80="","",$F$8)</f>
        <v/>
      </c>
      <c r="AH80" s="765" t="str">
        <f>IF(ISERROR(VLOOKUP(AJ80,【入力用】個人登録!$A$21:$Q$50,17,FALSE)),"",VLOOKUP(AJ80,【入力用】個人登録!$A$21:$Q$50,17,FALSE)) &amp; IF(ISERROR(VLOOKUP(AJ80,【入力用】個人登録!$A$59:$Q$127,17,FALSE)),"",VLOOKUP(AJ80,【入力用】個人登録!$A$59:$Q$127,17,FALSE))</f>
        <v/>
      </c>
      <c r="AI80" s="900" t="str">
        <f>IF(ISERROR(VLOOKUP(AJ80,【入力用】個人登録!$A$21:$P$50,16,FALSE)),"",VLOOKUP(AJ80,【入力用】個人登録!$A$21:$P$50,16,FALSE)) &amp; IF(ISERROR(VLOOKUP(AJ80,【入力用】個人登録!$A$59:$P$127,16,FALSE)),"",VLOOKUP(AJ80,【入力用】個人登録!$A$59:$P$127,16,FALSE))</f>
        <v/>
      </c>
      <c r="AJ80" s="758" t="s">
        <v>322</v>
      </c>
      <c r="AK80" s="721" t="str">
        <f>IF(ISERROR(VLOOKUP(AJ80,#REF!,18,FALSE)),"",VLOOKUP(AJ80,#REF!,18,FALSE)) &amp; IF(ISERROR(VLOOKUP(AJ80,#REF!,18,FALSE)),"",VLOOKUP(AJ80,#REF!,18,FALSE))</f>
        <v/>
      </c>
    </row>
    <row r="81" spans="1:37" ht="13.5" customHeight="1" thickBot="1">
      <c r="C81" s="813" t="s">
        <v>3</v>
      </c>
      <c r="D81" s="735"/>
      <c r="E81" s="736"/>
      <c r="F81" s="819"/>
      <c r="G81" s="819"/>
      <c r="H81" s="819"/>
      <c r="I81" s="819"/>
      <c r="J81" s="819"/>
      <c r="K81" s="819"/>
      <c r="L81" s="819"/>
      <c r="M81" s="819"/>
      <c r="N81" s="818" t="s">
        <v>136</v>
      </c>
      <c r="O81" s="818"/>
      <c r="P81" s="818"/>
      <c r="Q81" s="819">
        <f>IF($Q$15="","",$Q$15)</f>
        <v>0</v>
      </c>
      <c r="R81" s="819"/>
      <c r="S81" s="819"/>
      <c r="T81" s="819"/>
      <c r="U81" s="819"/>
      <c r="V81" s="819"/>
      <c r="W81" s="819"/>
      <c r="X81" s="819"/>
      <c r="Y81" s="819"/>
      <c r="Z81" s="820"/>
      <c r="AA81" s="806"/>
      <c r="AB81" s="742"/>
      <c r="AC81" s="742"/>
      <c r="AD81" s="742"/>
      <c r="AE81" s="762"/>
      <c r="AF81" s="763"/>
      <c r="AG81" s="867"/>
      <c r="AH81" s="766"/>
      <c r="AI81" s="901"/>
      <c r="AJ81" s="758"/>
      <c r="AK81" s="722"/>
    </row>
    <row r="82" spans="1:37" ht="13.5" customHeight="1">
      <c r="C82" s="731" t="s">
        <v>14</v>
      </c>
      <c r="D82" s="732"/>
      <c r="E82" s="733"/>
      <c r="F82" s="795">
        <f>IF($F$16="","",$F$16)</f>
        <v>0</v>
      </c>
      <c r="G82" s="795"/>
      <c r="H82" s="795"/>
      <c r="I82" s="795"/>
      <c r="J82" s="795"/>
      <c r="K82" s="795"/>
      <c r="L82" s="795"/>
      <c r="M82" s="795"/>
      <c r="N82" s="797" t="s">
        <v>64</v>
      </c>
      <c r="O82" s="798"/>
      <c r="P82" s="799"/>
      <c r="Q82" s="795">
        <f>IF($Q$16="","",$Q$16)</f>
        <v>0</v>
      </c>
      <c r="R82" s="795"/>
      <c r="S82" s="795"/>
      <c r="T82" s="795"/>
      <c r="U82" s="795"/>
      <c r="V82" s="795"/>
      <c r="W82" s="795"/>
      <c r="X82" s="795"/>
      <c r="Y82" s="795"/>
      <c r="Z82" s="803"/>
      <c r="AA82" s="805" t="str">
        <f>IF(ISERROR(VLOOKUP(AJ82,【入力用】個人登録!$A$21:$P$50,2,FALSE)),"",VLOOKUP(AJ82,【入力用】個人登録!$A$21:$P$50,2,FALSE)) &amp; IF(ISERROR(VLOOKUP(AJ82,【入力用】個人登録!$A$59:$P$127,2,FALSE)),"",VLOOKUP(AJ82,【入力用】個人登録!$A$59:$P$127,2,FALSE))</f>
        <v/>
      </c>
      <c r="AB82" s="807" t="str">
        <f>IF(ISERROR(VLOOKUP(AJ82,【入力用】個人登録!$A$21:$P$50,5,FALSE)),"",VLOOKUP(AJ82,【入力用】個人登録!$A$21:$P$50,5,FALSE)) &amp; IF(ISERROR(VLOOKUP(AJ82,【入力用】個人登録!$A$59:$P$127,5,FALSE)),"",VLOOKUP(AJ82,【入力用】個人登録!$A$59:$P$127,5,FALSE))</f>
        <v/>
      </c>
      <c r="AC82" s="742"/>
      <c r="AD82" s="742"/>
      <c r="AE82" s="760" t="str">
        <f>TEXT(IF(ISERROR(VLOOKUP(AJ82,【入力用】個人登録!$A$21:$P$50,12,FALSE)),"",VLOOKUP(AJ82,【入力用】個人登録!$A$21:$P$50,12,FALSE)) &amp; IF(ISERROR(VLOOKUP(AJ82,【入力用】個人登録!$A$59:$P$127,12,FALSE)),"",VLOOKUP(AJ82,【入力用】個人登録!$A$59:$P$127,12,FALSE)),"yyyy/m/d")</f>
        <v/>
      </c>
      <c r="AF82" s="761"/>
      <c r="AG82" s="867" t="str">
        <f>IF(AA82="","",$F$8)</f>
        <v/>
      </c>
      <c r="AH82" s="765" t="str">
        <f>IF(ISERROR(VLOOKUP(AJ82,【入力用】個人登録!$A$21:$Q$50,17,FALSE)),"",VLOOKUP(AJ82,【入力用】個人登録!$A$21:$Q$50,17,FALSE)) &amp; IF(ISERROR(VLOOKUP(AJ82,【入力用】個人登録!$A$59:$Q$127,17,FALSE)),"",VLOOKUP(AJ82,【入力用】個人登録!$A$59:$Q$127,17,FALSE))</f>
        <v/>
      </c>
      <c r="AI82" s="900" t="str">
        <f>IF(ISERROR(VLOOKUP(AJ82,【入力用】個人登録!$A$21:$P$50,16,FALSE)),"",VLOOKUP(AJ82,【入力用】個人登録!$A$21:$P$50,16,FALSE)) &amp; IF(ISERROR(VLOOKUP(AJ82,【入力用】個人登録!$A$59:$P$127,16,FALSE)),"",VLOOKUP(AJ82,【入力用】個人登録!$A$59:$P$127,16,FALSE))</f>
        <v/>
      </c>
      <c r="AJ82" s="758" t="s">
        <v>443</v>
      </c>
      <c r="AK82" s="721" t="str">
        <f>IF(ISERROR(VLOOKUP(AJ82,#REF!,18,FALSE)),"",VLOOKUP(AJ82,#REF!,18,FALSE)) &amp; IF(ISERROR(VLOOKUP(AJ82,#REF!,18,FALSE)),"",VLOOKUP(AJ82,#REF!,18,FALSE))</f>
        <v/>
      </c>
    </row>
    <row r="83" spans="1:37" ht="13.5" customHeight="1">
      <c r="C83" s="743" t="s">
        <v>2</v>
      </c>
      <c r="D83" s="744"/>
      <c r="E83" s="745"/>
      <c r="F83" s="796"/>
      <c r="G83" s="796"/>
      <c r="H83" s="796"/>
      <c r="I83" s="796"/>
      <c r="J83" s="796"/>
      <c r="K83" s="796"/>
      <c r="L83" s="796"/>
      <c r="M83" s="796"/>
      <c r="N83" s="800"/>
      <c r="O83" s="801"/>
      <c r="P83" s="802"/>
      <c r="Q83" s="796" t="str">
        <f>IF(【印刷用】日本協会登録用紙!Q50="","",【印刷用】日本協会登録用紙!Q50)</f>
        <v/>
      </c>
      <c r="R83" s="796"/>
      <c r="S83" s="796"/>
      <c r="T83" s="796"/>
      <c r="U83" s="796"/>
      <c r="V83" s="796"/>
      <c r="W83" s="796"/>
      <c r="X83" s="796"/>
      <c r="Y83" s="796"/>
      <c r="Z83" s="804"/>
      <c r="AA83" s="806"/>
      <c r="AB83" s="742"/>
      <c r="AC83" s="742"/>
      <c r="AD83" s="742"/>
      <c r="AE83" s="762"/>
      <c r="AF83" s="763"/>
      <c r="AG83" s="867"/>
      <c r="AH83" s="766"/>
      <c r="AI83" s="901"/>
      <c r="AJ83" s="758"/>
      <c r="AK83" s="722"/>
    </row>
    <row r="84" spans="1:37" ht="13.5" customHeight="1">
      <c r="C84" s="723" t="s">
        <v>17</v>
      </c>
      <c r="D84" s="724"/>
      <c r="E84" s="742" t="s">
        <v>10</v>
      </c>
      <c r="F84" s="742"/>
      <c r="G84" s="742" t="s">
        <v>11</v>
      </c>
      <c r="H84" s="742"/>
      <c r="I84" s="808" t="s">
        <v>38</v>
      </c>
      <c r="J84" s="808"/>
      <c r="K84" s="808"/>
      <c r="L84" s="808"/>
      <c r="M84" s="808"/>
      <c r="N84" s="808"/>
      <c r="O84" s="742" t="s">
        <v>40</v>
      </c>
      <c r="P84" s="742"/>
      <c r="Q84" s="742"/>
      <c r="R84" s="742"/>
      <c r="S84" s="742"/>
      <c r="T84" s="742"/>
      <c r="U84" s="742"/>
      <c r="V84" s="742"/>
      <c r="W84" s="742" t="s">
        <v>41</v>
      </c>
      <c r="X84" s="742"/>
      <c r="Y84" s="742"/>
      <c r="Z84" s="774"/>
      <c r="AA84" s="805" t="str">
        <f>IF(ISERROR(VLOOKUP(AJ84,【入力用】個人登録!$A$21:$P$50,2,FALSE)),"",VLOOKUP(AJ84,【入力用】個人登録!$A$21:$P$50,2,FALSE)) &amp; IF(ISERROR(VLOOKUP(AJ84,【入力用】個人登録!$A$59:$P$127,2,FALSE)),"",VLOOKUP(AJ84,【入力用】個人登録!$A$59:$P$127,2,FALSE))</f>
        <v/>
      </c>
      <c r="AB84" s="807" t="str">
        <f>IF(ISERROR(VLOOKUP(AJ84,【入力用】個人登録!$A$21:$P$50,5,FALSE)),"",VLOOKUP(AJ84,【入力用】個人登録!$A$21:$P$50,5,FALSE)) &amp; IF(ISERROR(VLOOKUP(AJ84,【入力用】個人登録!$A$59:$P$127,5,FALSE)),"",VLOOKUP(AJ84,【入力用】個人登録!$A$59:$P$127,5,FALSE))</f>
        <v/>
      </c>
      <c r="AC84" s="742"/>
      <c r="AD84" s="742"/>
      <c r="AE84" s="760" t="str">
        <f>TEXT(IF(ISERROR(VLOOKUP(AJ84,【入力用】個人登録!$A$21:$P$50,12,FALSE)),"",VLOOKUP(AJ84,【入力用】個人登録!$A$21:$P$50,12,FALSE)) &amp; IF(ISERROR(VLOOKUP(AJ84,【入力用】個人登録!$A$59:$P$127,12,FALSE)),"",VLOOKUP(AJ84,【入力用】個人登録!$A$59:$P$127,12,FALSE)),"yyyy/m/d")</f>
        <v/>
      </c>
      <c r="AF84" s="761"/>
      <c r="AG84" s="867" t="str">
        <f>IF(AA84="","",$F$8)</f>
        <v/>
      </c>
      <c r="AH84" s="765" t="str">
        <f>IF(ISERROR(VLOOKUP(AJ84,【入力用】個人登録!$A$21:$Q$50,17,FALSE)),"",VLOOKUP(AJ84,【入力用】個人登録!$A$21:$Q$50,17,FALSE)) &amp; IF(ISERROR(VLOOKUP(AJ84,【入力用】個人登録!$A$59:$Q$127,17,FALSE)),"",VLOOKUP(AJ84,【入力用】個人登録!$A$59:$Q$127,17,FALSE))</f>
        <v/>
      </c>
      <c r="AI84" s="900" t="str">
        <f>IF(ISERROR(VLOOKUP(AJ84,【入力用】個人登録!$A$21:$P$50,16,FALSE)),"",VLOOKUP(AJ84,【入力用】個人登録!$A$21:$P$50,16,FALSE)) &amp; IF(ISERROR(VLOOKUP(AJ84,【入力用】個人登録!$A$59:$P$127,16,FALSE)),"",VLOOKUP(AJ84,【入力用】個人登録!$A$59:$P$127,16,FALSE))</f>
        <v/>
      </c>
      <c r="AJ84" s="758" t="s">
        <v>444</v>
      </c>
      <c r="AK84" s="721" t="str">
        <f>IF(ISERROR(VLOOKUP(AJ84,#REF!,18,FALSE)),"",VLOOKUP(AJ84,#REF!,18,FALSE)) &amp; IF(ISERROR(VLOOKUP(AJ84,#REF!,18,FALSE)),"",VLOOKUP(AJ84,#REF!,18,FALSE))</f>
        <v/>
      </c>
    </row>
    <row r="85" spans="1:37" ht="13.5" customHeight="1">
      <c r="C85" s="725"/>
      <c r="D85" s="726"/>
      <c r="E85" s="742"/>
      <c r="F85" s="742"/>
      <c r="G85" s="742"/>
      <c r="H85" s="742"/>
      <c r="I85" s="809" t="s">
        <v>39</v>
      </c>
      <c r="J85" s="809"/>
      <c r="K85" s="809"/>
      <c r="L85" s="809"/>
      <c r="M85" s="809"/>
      <c r="N85" s="809"/>
      <c r="O85" s="742"/>
      <c r="P85" s="742"/>
      <c r="Q85" s="742"/>
      <c r="R85" s="742"/>
      <c r="S85" s="742"/>
      <c r="T85" s="742"/>
      <c r="U85" s="742"/>
      <c r="V85" s="742"/>
      <c r="W85" s="742"/>
      <c r="X85" s="742"/>
      <c r="Y85" s="742"/>
      <c r="Z85" s="774"/>
      <c r="AA85" s="806"/>
      <c r="AB85" s="742"/>
      <c r="AC85" s="742"/>
      <c r="AD85" s="742"/>
      <c r="AE85" s="762"/>
      <c r="AF85" s="763"/>
      <c r="AG85" s="867"/>
      <c r="AH85" s="766"/>
      <c r="AI85" s="901"/>
      <c r="AJ85" s="758"/>
      <c r="AK85" s="722"/>
    </row>
    <row r="86" spans="1:37" ht="27" customHeight="1">
      <c r="A86" s="116" t="s">
        <v>432</v>
      </c>
      <c r="B86" s="122" t="str">
        <f>IF(ISERROR(VLOOKUP(A86,#REF!,18,FALSE)),"",VLOOKUP(A86,#REF!,18,FALSE)) &amp; IF(ISERROR(VLOOKUP(A86,#REF!,18,FALSE)),"",VLOOKUP(A86,#REF!,18,FALSE))</f>
        <v/>
      </c>
      <c r="C86" s="727" t="str">
        <f>IF(ISERROR(VLOOKUP(A86,【入力用】個人登録!$A$21:$P$50,2,FALSE)),"",VLOOKUP(A86,【入力用】個人登録!$A$21:$P$50,2,FALSE)) &amp; IF(ISERROR(VLOOKUP(A86,【入力用】個人登録!$A$59:$P$127,2,FALSE)),"",VLOOKUP(A86,【入力用】個人登録!$A$59:$P$127,2,FALSE))</f>
        <v/>
      </c>
      <c r="D86" s="728"/>
      <c r="E86" s="774" t="str">
        <f>IF(ISERROR(VLOOKUP(A86,【入力用】個人登録!$A$21:$P$50,5,FALSE)),"",VLOOKUP(A86,【入力用】個人登録!$A$21:$P$50,5,FALSE)) &amp; IF(ISERROR(VLOOKUP(A86,【入力用】個人登録!$A$59:$P$127,5,FALSE)),"",VLOOKUP(A86,【入力用】個人登録!$A$59:$P$127,5,FALSE))</f>
        <v/>
      </c>
      <c r="F86" s="755"/>
      <c r="G86" s="764" t="str">
        <f>TEXT(IF(ISERROR(VLOOKUP(A86,【入力用】個人登録!$A$21:$P$50,12,FALSE)),"",VLOOKUP(A86,【入力用】個人登録!$A$21:$P$50,12,FALSE)) &amp; IF(ISERROR(VLOOKUP(A86,【入力用】個人登録!$A$59:$P$127,12,FALSE)),"",VLOOKUP(A86,【入力用】個人登録!$A$59:$P$127,12,FALSE)),"yyyy/m/d")</f>
        <v/>
      </c>
      <c r="H86" s="764"/>
      <c r="I86" s="764" t="str">
        <f>IF(C86="","",$F$8)</f>
        <v/>
      </c>
      <c r="J86" s="764"/>
      <c r="K86" s="764"/>
      <c r="L86" s="764"/>
      <c r="M86" s="764"/>
      <c r="N86" s="764"/>
      <c r="O86" s="921" t="str">
        <f>IF(ISERROR(VLOOKUP(A86,【入力用】個人登録!$A$21:$Q$50,17,FALSE)),"",VLOOKUP(A86,【入力用】個人登録!$A$21:$Q$50,17,FALSE)) &amp; IF(ISERROR(VLOOKUP(A86,【入力用】個人登録!$A$59:$Q$127,17,FALSE)),"",VLOOKUP(A86,【入力用】個人登録!$A$59:$Q$127,17,FALSE))</f>
        <v/>
      </c>
      <c r="P86" s="790"/>
      <c r="Q86" s="790"/>
      <c r="R86" s="790"/>
      <c r="S86" s="790"/>
      <c r="T86" s="790"/>
      <c r="U86" s="790"/>
      <c r="V86" s="791"/>
      <c r="W86" s="861" t="str">
        <f>IF(ISERROR(VLOOKUP(A86,【入力用】個人登録!$A$21:$P$50,16,FALSE)),"",VLOOKUP(A86,【入力用】個人登録!$A$21:$P$50,16,FALSE)) &amp; IF(ISERROR(VLOOKUP(A86,【入力用】個人登録!$A$59:$P$127,16,FALSE)),"",VLOOKUP(A86,【入力用】個人登録!$A$59:$P$127,16,FALSE))</f>
        <v/>
      </c>
      <c r="X86" s="922"/>
      <c r="Y86" s="922"/>
      <c r="Z86" s="923"/>
      <c r="AA86" s="120" t="str">
        <f>IF(ISERROR(VLOOKUP(AJ86,【入力用】個人登録!$A$21:$P$50,2,FALSE)),"",VLOOKUP(AJ86,【入力用】個人登録!$A$21:$P$50,2,FALSE)) &amp; IF(ISERROR(VLOOKUP(AJ86,【入力用】個人登録!$A$59:$P$127,2,FALSE)),"",VLOOKUP(AJ86,【入力用】個人登録!$A$59:$P$127,2,FALSE))</f>
        <v/>
      </c>
      <c r="AB86" s="753" t="str">
        <f>IF(ISERROR(VLOOKUP(AJ86,【入力用】個人登録!$A$21:$P$50,5,FALSE)),"",VLOOKUP(AJ86,【入力用】個人登録!$A$21:$P$50,5,FALSE)) &amp; IF(ISERROR(VLOOKUP(AJ86,【入力用】個人登録!$A$59:$P$127,5,FALSE)),"",VLOOKUP(AJ86,【入力用】個人登録!$A$59:$P$127,5,FALSE))</f>
        <v/>
      </c>
      <c r="AC86" s="754"/>
      <c r="AD86" s="755"/>
      <c r="AE86" s="756" t="str">
        <f>TEXT(IF(ISERROR(VLOOKUP(AJ86,【入力用】個人登録!$A$21:$P$50,12,FALSE)),"",VLOOKUP(AJ86,【入力用】個人登録!$A$21:$P$50,12,FALSE)) &amp; IF(ISERROR(VLOOKUP(AJ86,【入力用】個人登録!$A$59:$P$127,12,FALSE)),"",VLOOKUP(AJ86,【入力用】個人登録!$A$59:$P$127,12,FALSE)),"yyyy/m/d")</f>
        <v/>
      </c>
      <c r="AF86" s="757"/>
      <c r="AG86" s="181" t="str">
        <f>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IF(ISERROR(VLOOKUP(AJ86,#REF!,18,FALSE)),"",VLOOKUP(AJ86,#REF!,18,FALSE)) &amp; IF(ISERROR(VLOOKUP(AJ86,#REF!,18,FALSE)),"",VLOOKUP(AJ86,#REF!,18,FALSE))</f>
        <v/>
      </c>
    </row>
    <row r="87" spans="1:37" ht="27" customHeight="1">
      <c r="A87" s="116" t="s">
        <v>433</v>
      </c>
      <c r="B87" s="122" t="str">
        <f>IF(ISERROR(VLOOKUP(A87,#REF!,18,FALSE)),"",VLOOKUP(A87,#REF!,18,FALSE)) &amp; IF(ISERROR(VLOOKUP(A87,#REF!,18,FALSE)),"",VLOOKUP(A87,#REF!,18,FALSE))</f>
        <v/>
      </c>
      <c r="C87" s="727" t="str">
        <f>IF(ISERROR(VLOOKUP(A87,【入力用】個人登録!$A$21:$P$50,2,FALSE)),"",VLOOKUP(A87,【入力用】個人登録!$A$21:$P$50,2,FALSE)) &amp; IF(ISERROR(VLOOKUP(A87,【入力用】個人登録!$A$59:$P$127,2,FALSE)),"",VLOOKUP(A87,【入力用】個人登録!$A$59:$P$127,2,FALSE))</f>
        <v/>
      </c>
      <c r="D87" s="728"/>
      <c r="E87" s="774" t="str">
        <f>IF(ISERROR(VLOOKUP(A87,【入力用】個人登録!$A$21:$P$50,5,FALSE)),"",VLOOKUP(A87,【入力用】個人登録!$A$21:$P$50,5,FALSE)) &amp; IF(ISERROR(VLOOKUP(A87,【入力用】個人登録!$A$59:$P$127,5,FALSE)),"",VLOOKUP(A87,【入力用】個人登録!$A$59:$P$127,5,FALSE))</f>
        <v/>
      </c>
      <c r="F87" s="755"/>
      <c r="G87" s="764" t="str">
        <f>TEXT(IF(ISERROR(VLOOKUP(A87,【入力用】個人登録!$A$21:$P$50,12,FALSE)),"",VLOOKUP(A87,【入力用】個人登録!$A$21:$P$50,12,FALSE)) &amp; IF(ISERROR(VLOOKUP(A87,【入力用】個人登録!$A$59:$P$127,12,FALSE)),"",VLOOKUP(A87,【入力用】個人登録!$A$59:$P$127,12,FALSE)),"yyyy/m/d")</f>
        <v/>
      </c>
      <c r="H87" s="764"/>
      <c r="I87" s="764" t="str">
        <f t="shared" ref="I87:I97" si="4">IF(C87="","",$F$8)</f>
        <v/>
      </c>
      <c r="J87" s="764"/>
      <c r="K87" s="764"/>
      <c r="L87" s="764"/>
      <c r="M87" s="764"/>
      <c r="N87" s="764"/>
      <c r="O87" s="921" t="str">
        <f>IF(ISERROR(VLOOKUP(A87,【入力用】個人登録!$A$21:$Q$50,17,FALSE)),"",VLOOKUP(A87,【入力用】個人登録!$A$21:$Q$50,17,FALSE)) &amp; IF(ISERROR(VLOOKUP(A87,【入力用】個人登録!$A$59:$Q$127,17,FALSE)),"",VLOOKUP(A87,【入力用】個人登録!$A$59:$Q$127,17,FALSE))</f>
        <v/>
      </c>
      <c r="P87" s="790"/>
      <c r="Q87" s="790"/>
      <c r="R87" s="790"/>
      <c r="S87" s="790"/>
      <c r="T87" s="790"/>
      <c r="U87" s="790"/>
      <c r="V87" s="791"/>
      <c r="W87" s="861" t="str">
        <f>IF(ISERROR(VLOOKUP(A87,【入力用】個人登録!$A$21:$P$50,16,FALSE)),"",VLOOKUP(A87,【入力用】個人登録!$A$21:$P$50,16,FALSE)) &amp; IF(ISERROR(VLOOKUP(A87,【入力用】個人登録!$A$59:$P$127,16,FALSE)),"",VLOOKUP(A87,【入力用】個人登録!$A$59:$P$127,16,FALSE))</f>
        <v/>
      </c>
      <c r="X87" s="922"/>
      <c r="Y87" s="922"/>
      <c r="Z87" s="923"/>
      <c r="AA87" s="120" t="str">
        <f>IF(ISERROR(VLOOKUP(AJ87,【入力用】個人登録!$A$21:$P$50,2,FALSE)),"",VLOOKUP(AJ87,【入力用】個人登録!$A$21:$P$50,2,FALSE)) &amp; IF(ISERROR(VLOOKUP(AJ87,【入力用】個人登録!$A$59:$P$127,2,FALSE)),"",VLOOKUP(AJ87,【入力用】個人登録!$A$59:$P$127,2,FALSE))</f>
        <v/>
      </c>
      <c r="AB87" s="753" t="str">
        <f>IF(ISERROR(VLOOKUP(AJ87,【入力用】個人登録!$A$21:$P$50,5,FALSE)),"",VLOOKUP(AJ87,【入力用】個人登録!$A$21:$P$50,5,FALSE)) &amp; IF(ISERROR(VLOOKUP(AJ87,【入力用】個人登録!$A$59:$P$127,5,FALSE)),"",VLOOKUP(AJ87,【入力用】個人登録!$A$59:$P$127,5,FALSE))</f>
        <v/>
      </c>
      <c r="AC87" s="754"/>
      <c r="AD87" s="755"/>
      <c r="AE87" s="756" t="str">
        <f>TEXT(IF(ISERROR(VLOOKUP(AJ87,【入力用】個人登録!$A$21:$P$50,12,FALSE)),"",VLOOKUP(AJ87,【入力用】個人登録!$A$21:$P$50,12,FALSE)) &amp; IF(ISERROR(VLOOKUP(AJ87,【入力用】個人登録!$A$59:$P$127,12,FALSE)),"",VLOOKUP(AJ87,【入力用】個人登録!$A$59:$P$127,12,FALSE)),"yyyy/m/d")</f>
        <v/>
      </c>
      <c r="AF87" s="757"/>
      <c r="AG87" s="181" t="str">
        <f t="shared" ref="AG87:AG97" si="5">IF(AA87="","",$F$8)</f>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IF(ISERROR(VLOOKUP(AJ87,#REF!,18,FALSE)),"",VLOOKUP(AJ87,#REF!,18,FALSE)) &amp; IF(ISERROR(VLOOKUP(AJ87,#REF!,18,FALSE)),"",VLOOKUP(AJ87,#REF!,18,FALSE))</f>
        <v/>
      </c>
    </row>
    <row r="88" spans="1:37" ht="27" customHeight="1">
      <c r="A88" s="116" t="s">
        <v>434</v>
      </c>
      <c r="B88" s="122" t="str">
        <f>IF(ISERROR(VLOOKUP(A88,#REF!,18,FALSE)),"",VLOOKUP(A88,#REF!,18,FALSE)) &amp; IF(ISERROR(VLOOKUP(A88,#REF!,18,FALSE)),"",VLOOKUP(A88,#REF!,18,FALSE))</f>
        <v/>
      </c>
      <c r="C88" s="727" t="str">
        <f>IF(ISERROR(VLOOKUP(A88,【入力用】個人登録!$A$21:$P$50,2,FALSE)),"",VLOOKUP(A88,【入力用】個人登録!$A$21:$P$50,2,FALSE)) &amp; IF(ISERROR(VLOOKUP(A88,【入力用】個人登録!$A$59:$P$127,2,FALSE)),"",VLOOKUP(A88,【入力用】個人登録!$A$59:$P$127,2,FALSE))</f>
        <v/>
      </c>
      <c r="D88" s="728"/>
      <c r="E88" s="774" t="str">
        <f>IF(ISERROR(VLOOKUP(A88,【入力用】個人登録!$A$21:$P$50,5,FALSE)),"",VLOOKUP(A88,【入力用】個人登録!$A$21:$P$50,5,FALSE)) &amp; IF(ISERROR(VLOOKUP(A88,【入力用】個人登録!$A$59:$P$127,5,FALSE)),"",VLOOKUP(A88,【入力用】個人登録!$A$59:$P$127,5,FALSE))</f>
        <v/>
      </c>
      <c r="F88" s="755"/>
      <c r="G88" s="764" t="str">
        <f>TEXT(IF(ISERROR(VLOOKUP(A88,【入力用】個人登録!$A$21:$P$50,12,FALSE)),"",VLOOKUP(A88,【入力用】個人登録!$A$21:$P$50,12,FALSE)) &amp; IF(ISERROR(VLOOKUP(A88,【入力用】個人登録!$A$59:$P$127,12,FALSE)),"",VLOOKUP(A88,【入力用】個人登録!$A$59:$P$127,12,FALSE)),"yyyy/m/d")</f>
        <v/>
      </c>
      <c r="H88" s="764"/>
      <c r="I88" s="764" t="str">
        <f t="shared" si="4"/>
        <v/>
      </c>
      <c r="J88" s="764"/>
      <c r="K88" s="764"/>
      <c r="L88" s="764"/>
      <c r="M88" s="764"/>
      <c r="N88" s="764"/>
      <c r="O88" s="921" t="str">
        <f>IF(ISERROR(VLOOKUP(A88,【入力用】個人登録!$A$21:$Q$50,17,FALSE)),"",VLOOKUP(A88,【入力用】個人登録!$A$21:$Q$50,17,FALSE)) &amp; IF(ISERROR(VLOOKUP(A88,【入力用】個人登録!$A$59:$Q$127,17,FALSE)),"",VLOOKUP(A88,【入力用】個人登録!$A$59:$Q$127,17,FALSE))</f>
        <v/>
      </c>
      <c r="P88" s="790"/>
      <c r="Q88" s="790"/>
      <c r="R88" s="790"/>
      <c r="S88" s="790"/>
      <c r="T88" s="790"/>
      <c r="U88" s="790"/>
      <c r="V88" s="791"/>
      <c r="W88" s="861" t="str">
        <f>IF(ISERROR(VLOOKUP(A88,【入力用】個人登録!$A$21:$P$50,16,FALSE)),"",VLOOKUP(A88,【入力用】個人登録!$A$21:$P$50,16,FALSE)) &amp; IF(ISERROR(VLOOKUP(A88,【入力用】個人登録!$A$59:$P$127,16,FALSE)),"",VLOOKUP(A88,【入力用】個人登録!$A$59:$P$127,16,FALSE))</f>
        <v/>
      </c>
      <c r="X88" s="922"/>
      <c r="Y88" s="922"/>
      <c r="Z88" s="923"/>
      <c r="AA88" s="120" t="str">
        <f>IF(ISERROR(VLOOKUP(AJ88,【入力用】個人登録!$A$21:$P$50,2,FALSE)),"",VLOOKUP(AJ88,【入力用】個人登録!$A$21:$P$50,2,FALSE)) &amp; IF(ISERROR(VLOOKUP(AJ88,【入力用】個人登録!$A$59:$P$127,2,FALSE)),"",VLOOKUP(AJ88,【入力用】個人登録!$A$59:$P$127,2,FALSE))</f>
        <v/>
      </c>
      <c r="AB88" s="753" t="str">
        <f>IF(ISERROR(VLOOKUP(AJ88,【入力用】個人登録!$A$21:$P$50,5,FALSE)),"",VLOOKUP(AJ88,【入力用】個人登録!$A$21:$P$50,5,FALSE)) &amp; IF(ISERROR(VLOOKUP(AJ88,【入力用】個人登録!$A$59:$P$127,5,FALSE)),"",VLOOKUP(AJ88,【入力用】個人登録!$A$59:$P$127,5,FALSE))</f>
        <v/>
      </c>
      <c r="AC88" s="754"/>
      <c r="AD88" s="755"/>
      <c r="AE88" s="756" t="str">
        <f>TEXT(IF(ISERROR(VLOOKUP(AJ88,【入力用】個人登録!$A$21:$P$50,12,FALSE)),"",VLOOKUP(AJ88,【入力用】個人登録!$A$21:$P$50,12,FALSE)) &amp; IF(ISERROR(VLOOKUP(AJ88,【入力用】個人登録!$A$59:$P$127,12,FALSE)),"",VLOOKUP(AJ88,【入力用】個人登録!$A$59:$P$127,12,FALSE)),"yyyy/m/d")</f>
        <v/>
      </c>
      <c r="AF88" s="757"/>
      <c r="AG88" s="181" t="str">
        <f t="shared" si="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IF(ISERROR(VLOOKUP(AJ88,#REF!,18,FALSE)),"",VLOOKUP(AJ88,#REF!,18,FALSE)) &amp; IF(ISERROR(VLOOKUP(AJ88,#REF!,18,FALSE)),"",VLOOKUP(AJ88,#REF!,18,FALSE))</f>
        <v/>
      </c>
    </row>
    <row r="89" spans="1:37" ht="27" customHeight="1">
      <c r="A89" s="116" t="s">
        <v>435</v>
      </c>
      <c r="B89" s="122" t="str">
        <f>IF(ISERROR(VLOOKUP(A89,#REF!,18,FALSE)),"",VLOOKUP(A89,#REF!,18,FALSE)) &amp; IF(ISERROR(VLOOKUP(A89,#REF!,18,FALSE)),"",VLOOKUP(A89,#REF!,18,FALSE))</f>
        <v/>
      </c>
      <c r="C89" s="727" t="str">
        <f>IF(ISERROR(VLOOKUP(A89,【入力用】個人登録!$A$21:$P$50,2,FALSE)),"",VLOOKUP(A89,【入力用】個人登録!$A$21:$P$50,2,FALSE)) &amp; IF(ISERROR(VLOOKUP(A89,【入力用】個人登録!$A$59:$P$127,2,FALSE)),"",VLOOKUP(A89,【入力用】個人登録!$A$59:$P$127,2,FALSE))</f>
        <v/>
      </c>
      <c r="D89" s="728"/>
      <c r="E89" s="774" t="str">
        <f>IF(ISERROR(VLOOKUP(A89,【入力用】個人登録!$A$21:$P$50,5,FALSE)),"",VLOOKUP(A89,【入力用】個人登録!$A$21:$P$50,5,FALSE)) &amp; IF(ISERROR(VLOOKUP(A89,【入力用】個人登録!$A$59:$P$127,5,FALSE)),"",VLOOKUP(A89,【入力用】個人登録!$A$59:$P$127,5,FALSE))</f>
        <v/>
      </c>
      <c r="F89" s="755"/>
      <c r="G89" s="764" t="str">
        <f>TEXT(IF(ISERROR(VLOOKUP(A89,【入力用】個人登録!$A$21:$P$50,12,FALSE)),"",VLOOKUP(A89,【入力用】個人登録!$A$21:$P$50,12,FALSE)) &amp; IF(ISERROR(VLOOKUP(A89,【入力用】個人登録!$A$59:$P$127,12,FALSE)),"",VLOOKUP(A89,【入力用】個人登録!$A$59:$P$127,12,FALSE)),"yyyy/m/d")</f>
        <v/>
      </c>
      <c r="H89" s="764"/>
      <c r="I89" s="764" t="str">
        <f t="shared" si="4"/>
        <v/>
      </c>
      <c r="J89" s="764"/>
      <c r="K89" s="764"/>
      <c r="L89" s="764"/>
      <c r="M89" s="764"/>
      <c r="N89" s="764"/>
      <c r="O89" s="921" t="str">
        <f>IF(ISERROR(VLOOKUP(A89,【入力用】個人登録!$A$21:$Q$50,17,FALSE)),"",VLOOKUP(A89,【入力用】個人登録!$A$21:$Q$50,17,FALSE)) &amp; IF(ISERROR(VLOOKUP(A89,【入力用】個人登録!$A$59:$Q$127,17,FALSE)),"",VLOOKUP(A89,【入力用】個人登録!$A$59:$Q$127,17,FALSE))</f>
        <v/>
      </c>
      <c r="P89" s="790"/>
      <c r="Q89" s="790"/>
      <c r="R89" s="790"/>
      <c r="S89" s="790"/>
      <c r="T89" s="790"/>
      <c r="U89" s="790"/>
      <c r="V89" s="791"/>
      <c r="W89" s="861" t="str">
        <f>IF(ISERROR(VLOOKUP(A89,【入力用】個人登録!$A$21:$P$50,16,FALSE)),"",VLOOKUP(A89,【入力用】個人登録!$A$21:$P$50,16,FALSE)) &amp; IF(ISERROR(VLOOKUP(A89,【入力用】個人登録!$A$59:$P$127,16,FALSE)),"",VLOOKUP(A89,【入力用】個人登録!$A$59:$P$127,16,FALSE))</f>
        <v/>
      </c>
      <c r="X89" s="922"/>
      <c r="Y89" s="922"/>
      <c r="Z89" s="923"/>
      <c r="AA89" s="120" t="str">
        <f>IF(ISERROR(VLOOKUP(AJ89,【入力用】個人登録!$A$21:$P$50,2,FALSE)),"",VLOOKUP(AJ89,【入力用】個人登録!$A$21:$P$50,2,FALSE)) &amp; IF(ISERROR(VLOOKUP(AJ89,【入力用】個人登録!$A$59:$P$127,2,FALSE)),"",VLOOKUP(AJ89,【入力用】個人登録!$A$59:$P$127,2,FALSE))</f>
        <v/>
      </c>
      <c r="AB89" s="753" t="str">
        <f>IF(ISERROR(VLOOKUP(AJ89,【入力用】個人登録!$A$21:$P$50,5,FALSE)),"",VLOOKUP(AJ89,【入力用】個人登録!$A$21:$P$50,5,FALSE)) &amp; IF(ISERROR(VLOOKUP(AJ89,【入力用】個人登録!$A$59:$P$127,5,FALSE)),"",VLOOKUP(AJ89,【入力用】個人登録!$A$59:$P$127,5,FALSE))</f>
        <v/>
      </c>
      <c r="AC89" s="754"/>
      <c r="AD89" s="755"/>
      <c r="AE89" s="756" t="str">
        <f>TEXT(IF(ISERROR(VLOOKUP(AJ89,【入力用】個人登録!$A$21:$P$50,12,FALSE)),"",VLOOKUP(AJ89,【入力用】個人登録!$A$21:$P$50,12,FALSE)) &amp; IF(ISERROR(VLOOKUP(AJ89,【入力用】個人登録!$A$59:$P$127,12,FALSE)),"",VLOOKUP(AJ89,【入力用】個人登録!$A$59:$P$127,12,FALSE)),"yyyy/m/d")</f>
        <v/>
      </c>
      <c r="AF89" s="757"/>
      <c r="AG89" s="181" t="str">
        <f t="shared" si="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IF(ISERROR(VLOOKUP(AJ89,#REF!,18,FALSE)),"",VLOOKUP(AJ89,#REF!,18,FALSE)) &amp; IF(ISERROR(VLOOKUP(AJ89,#REF!,18,FALSE)),"",VLOOKUP(AJ89,#REF!,18,FALSE))</f>
        <v/>
      </c>
    </row>
    <row r="90" spans="1:37" ht="27" customHeight="1">
      <c r="A90" s="116" t="s">
        <v>436</v>
      </c>
      <c r="B90" s="122" t="str">
        <f>IF(ISERROR(VLOOKUP(A90,#REF!,18,FALSE)),"",VLOOKUP(A90,#REF!,18,FALSE)) &amp; IF(ISERROR(VLOOKUP(A90,#REF!,18,FALSE)),"",VLOOKUP(A90,#REF!,18,FALSE))</f>
        <v/>
      </c>
      <c r="C90" s="727" t="str">
        <f>IF(ISERROR(VLOOKUP(A90,【入力用】個人登録!$A$21:$P$50,2,FALSE)),"",VLOOKUP(A90,【入力用】個人登録!$A$21:$P$50,2,FALSE)) &amp; IF(ISERROR(VLOOKUP(A90,【入力用】個人登録!$A$59:$P$127,2,FALSE)),"",VLOOKUP(A90,【入力用】個人登録!$A$59:$P$127,2,FALSE))</f>
        <v/>
      </c>
      <c r="D90" s="728"/>
      <c r="E90" s="774" t="str">
        <f>IF(ISERROR(VLOOKUP(A90,【入力用】個人登録!$A$21:$P$50,5,FALSE)),"",VLOOKUP(A90,【入力用】個人登録!$A$21:$P$50,5,FALSE)) &amp; IF(ISERROR(VLOOKUP(A90,【入力用】個人登録!$A$59:$P$127,5,FALSE)),"",VLOOKUP(A90,【入力用】個人登録!$A$59:$P$127,5,FALSE))</f>
        <v/>
      </c>
      <c r="F90" s="755"/>
      <c r="G90" s="764" t="str">
        <f>TEXT(IF(ISERROR(VLOOKUP(A90,【入力用】個人登録!$A$21:$P$50,12,FALSE)),"",VLOOKUP(A90,【入力用】個人登録!$A$21:$P$50,12,FALSE)) &amp; IF(ISERROR(VLOOKUP(A90,【入力用】個人登録!$A$59:$P$127,12,FALSE)),"",VLOOKUP(A90,【入力用】個人登録!$A$59:$P$127,12,FALSE)),"yyyy/m/d")</f>
        <v/>
      </c>
      <c r="H90" s="764"/>
      <c r="I90" s="764" t="str">
        <f t="shared" si="4"/>
        <v/>
      </c>
      <c r="J90" s="764"/>
      <c r="K90" s="764"/>
      <c r="L90" s="764"/>
      <c r="M90" s="764"/>
      <c r="N90" s="764"/>
      <c r="O90" s="921" t="str">
        <f>IF(ISERROR(VLOOKUP(A90,【入力用】個人登録!$A$21:$Q$50,17,FALSE)),"",VLOOKUP(A90,【入力用】個人登録!$A$21:$Q$50,17,FALSE)) &amp; IF(ISERROR(VLOOKUP(A90,【入力用】個人登録!$A$59:$Q$127,17,FALSE)),"",VLOOKUP(A90,【入力用】個人登録!$A$59:$Q$127,17,FALSE))</f>
        <v/>
      </c>
      <c r="P90" s="790"/>
      <c r="Q90" s="790"/>
      <c r="R90" s="790"/>
      <c r="S90" s="790"/>
      <c r="T90" s="790"/>
      <c r="U90" s="790"/>
      <c r="V90" s="791"/>
      <c r="W90" s="861" t="str">
        <f>IF(ISERROR(VLOOKUP(A90,【入力用】個人登録!$A$21:$P$50,16,FALSE)),"",VLOOKUP(A90,【入力用】個人登録!$A$21:$P$50,16,FALSE)) &amp; IF(ISERROR(VLOOKUP(A90,【入力用】個人登録!$A$59:$P$127,16,FALSE)),"",VLOOKUP(A90,【入力用】個人登録!$A$59:$P$127,16,FALSE))</f>
        <v/>
      </c>
      <c r="X90" s="922"/>
      <c r="Y90" s="922"/>
      <c r="Z90" s="923"/>
      <c r="AA90" s="120" t="str">
        <f>IF(ISERROR(VLOOKUP(AJ90,【入力用】個人登録!$A$21:$P$50,2,FALSE)),"",VLOOKUP(AJ90,【入力用】個人登録!$A$21:$P$50,2,FALSE)) &amp; IF(ISERROR(VLOOKUP(AJ90,【入力用】個人登録!$A$59:$P$127,2,FALSE)),"",VLOOKUP(AJ90,【入力用】個人登録!$A$59:$P$127,2,FALSE))</f>
        <v/>
      </c>
      <c r="AB90" s="753" t="str">
        <f>IF(ISERROR(VLOOKUP(AJ90,【入力用】個人登録!$A$21:$P$50,5,FALSE)),"",VLOOKUP(AJ90,【入力用】個人登録!$A$21:$P$50,5,FALSE)) &amp; IF(ISERROR(VLOOKUP(AJ90,【入力用】個人登録!$A$59:$P$127,5,FALSE)),"",VLOOKUP(AJ90,【入力用】個人登録!$A$59:$P$127,5,FALSE))</f>
        <v/>
      </c>
      <c r="AC90" s="754"/>
      <c r="AD90" s="755"/>
      <c r="AE90" s="756" t="str">
        <f>TEXT(IF(ISERROR(VLOOKUP(AJ90,【入力用】個人登録!$A$21:$P$50,12,FALSE)),"",VLOOKUP(AJ90,【入力用】個人登録!$A$21:$P$50,12,FALSE)) &amp; IF(ISERROR(VLOOKUP(AJ90,【入力用】個人登録!$A$59:$P$127,12,FALSE)),"",VLOOKUP(AJ90,【入力用】個人登録!$A$59:$P$127,12,FALSE)),"yyyy/m/d")</f>
        <v/>
      </c>
      <c r="AF90" s="757"/>
      <c r="AG90" s="181" t="str">
        <f t="shared" si="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IF(ISERROR(VLOOKUP(AJ90,#REF!,18,FALSE)),"",VLOOKUP(AJ90,#REF!,18,FALSE)) &amp; IF(ISERROR(VLOOKUP(AJ90,#REF!,18,FALSE)),"",VLOOKUP(AJ90,#REF!,18,FALSE))</f>
        <v/>
      </c>
    </row>
    <row r="91" spans="1:37" ht="27" customHeight="1">
      <c r="A91" s="116" t="s">
        <v>437</v>
      </c>
      <c r="B91" s="122" t="str">
        <f>IF(ISERROR(VLOOKUP(A91,#REF!,18,FALSE)),"",VLOOKUP(A91,#REF!,18,FALSE)) &amp; IF(ISERROR(VLOOKUP(A91,#REF!,18,FALSE)),"",VLOOKUP(A91,#REF!,18,FALSE))</f>
        <v/>
      </c>
      <c r="C91" s="727" t="str">
        <f>IF(ISERROR(VLOOKUP(A91,【入力用】個人登録!$A$21:$P$50,2,FALSE)),"",VLOOKUP(A91,【入力用】個人登録!$A$21:$P$50,2,FALSE)) &amp; IF(ISERROR(VLOOKUP(A91,【入力用】個人登録!$A$59:$P$127,2,FALSE)),"",VLOOKUP(A91,【入力用】個人登録!$A$59:$P$127,2,FALSE))</f>
        <v/>
      </c>
      <c r="D91" s="728"/>
      <c r="E91" s="774" t="str">
        <f>IF(ISERROR(VLOOKUP(A91,【入力用】個人登録!$A$21:$P$50,5,FALSE)),"",VLOOKUP(A91,【入力用】個人登録!$A$21:$P$50,5,FALSE)) &amp; IF(ISERROR(VLOOKUP(A91,【入力用】個人登録!$A$59:$P$127,5,FALSE)),"",VLOOKUP(A91,【入力用】個人登録!$A$59:$P$127,5,FALSE))</f>
        <v/>
      </c>
      <c r="F91" s="755"/>
      <c r="G91" s="764" t="str">
        <f>TEXT(IF(ISERROR(VLOOKUP(A91,【入力用】個人登録!$A$21:$P$50,12,FALSE)),"",VLOOKUP(A91,【入力用】個人登録!$A$21:$P$50,12,FALSE)) &amp; IF(ISERROR(VLOOKUP(A91,【入力用】個人登録!$A$59:$P$127,12,FALSE)),"",VLOOKUP(A91,【入力用】個人登録!$A$59:$P$127,12,FALSE)),"yyyy/m/d")</f>
        <v/>
      </c>
      <c r="H91" s="764"/>
      <c r="I91" s="764" t="str">
        <f t="shared" si="4"/>
        <v/>
      </c>
      <c r="J91" s="764"/>
      <c r="K91" s="764"/>
      <c r="L91" s="764"/>
      <c r="M91" s="764"/>
      <c r="N91" s="764"/>
      <c r="O91" s="921" t="str">
        <f>IF(ISERROR(VLOOKUP(A91,【入力用】個人登録!$A$21:$Q$50,17,FALSE)),"",VLOOKUP(A91,【入力用】個人登録!$A$21:$Q$50,17,FALSE)) &amp; IF(ISERROR(VLOOKUP(A91,【入力用】個人登録!$A$59:$Q$127,17,FALSE)),"",VLOOKUP(A91,【入力用】個人登録!$A$59:$Q$127,17,FALSE))</f>
        <v/>
      </c>
      <c r="P91" s="790"/>
      <c r="Q91" s="790"/>
      <c r="R91" s="790"/>
      <c r="S91" s="790"/>
      <c r="T91" s="790"/>
      <c r="U91" s="790"/>
      <c r="V91" s="791"/>
      <c r="W91" s="861" t="str">
        <f>IF(ISERROR(VLOOKUP(A91,【入力用】個人登録!$A$21:$P$50,16,FALSE)),"",VLOOKUP(A91,【入力用】個人登録!$A$21:$P$50,16,FALSE)) &amp; IF(ISERROR(VLOOKUP(A91,【入力用】個人登録!$A$59:$P$127,16,FALSE)),"",VLOOKUP(A91,【入力用】個人登録!$A$59:$P$127,16,FALSE))</f>
        <v/>
      </c>
      <c r="X91" s="922"/>
      <c r="Y91" s="922"/>
      <c r="Z91" s="923"/>
      <c r="AA91" s="120" t="str">
        <f>IF(ISERROR(VLOOKUP(AJ91,【入力用】個人登録!$A$21:$P$50,2,FALSE)),"",VLOOKUP(AJ91,【入力用】個人登録!$A$21:$P$50,2,FALSE)) &amp; IF(ISERROR(VLOOKUP(AJ91,【入力用】個人登録!$A$59:$P$127,2,FALSE)),"",VLOOKUP(AJ91,【入力用】個人登録!$A$59:$P$127,2,FALSE))</f>
        <v/>
      </c>
      <c r="AB91" s="753" t="str">
        <f>IF(ISERROR(VLOOKUP(AJ91,【入力用】個人登録!$A$21:$P$50,5,FALSE)),"",VLOOKUP(AJ91,【入力用】個人登録!$A$21:$P$50,5,FALSE)) &amp; IF(ISERROR(VLOOKUP(AJ91,【入力用】個人登録!$A$59:$P$127,5,FALSE)),"",VLOOKUP(AJ91,【入力用】個人登録!$A$59:$P$127,5,FALSE))</f>
        <v/>
      </c>
      <c r="AC91" s="754"/>
      <c r="AD91" s="755"/>
      <c r="AE91" s="756" t="str">
        <f>TEXT(IF(ISERROR(VLOOKUP(AJ91,【入力用】個人登録!$A$21:$P$50,12,FALSE)),"",VLOOKUP(AJ91,【入力用】個人登録!$A$21:$P$50,12,FALSE)) &amp; IF(ISERROR(VLOOKUP(AJ91,【入力用】個人登録!$A$59:$P$127,12,FALSE)),"",VLOOKUP(AJ91,【入力用】個人登録!$A$59:$P$127,12,FALSE)),"yyyy/m/d")</f>
        <v/>
      </c>
      <c r="AF91" s="757"/>
      <c r="AG91" s="181" t="str">
        <f t="shared" si="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IF(ISERROR(VLOOKUP(AJ91,#REF!,18,FALSE)),"",VLOOKUP(AJ91,#REF!,18,FALSE)) &amp; IF(ISERROR(VLOOKUP(AJ91,#REF!,18,FALSE)),"",VLOOKUP(AJ91,#REF!,18,FALSE))</f>
        <v/>
      </c>
    </row>
    <row r="92" spans="1:37" ht="27" customHeight="1">
      <c r="A92" s="116" t="s">
        <v>438</v>
      </c>
      <c r="B92" s="122" t="str">
        <f>IF(ISERROR(VLOOKUP(A92,#REF!,18,FALSE)),"",VLOOKUP(A92,#REF!,18,FALSE)) &amp; IF(ISERROR(VLOOKUP(A92,#REF!,18,FALSE)),"",VLOOKUP(A92,#REF!,18,FALSE))</f>
        <v/>
      </c>
      <c r="C92" s="727" t="str">
        <f>IF(ISERROR(VLOOKUP(A92,【入力用】個人登録!$A$21:$P$50,2,FALSE)),"",VLOOKUP(A92,【入力用】個人登録!$A$21:$P$50,2,FALSE)) &amp; IF(ISERROR(VLOOKUP(A92,【入力用】個人登録!$A$59:$P$127,2,FALSE)),"",VLOOKUP(A92,【入力用】個人登録!$A$59:$P$127,2,FALSE))</f>
        <v/>
      </c>
      <c r="D92" s="728"/>
      <c r="E92" s="774" t="str">
        <f>IF(ISERROR(VLOOKUP(A92,【入力用】個人登録!$A$21:$P$50,5,FALSE)),"",VLOOKUP(A92,【入力用】個人登録!$A$21:$P$50,5,FALSE)) &amp; IF(ISERROR(VLOOKUP(A92,【入力用】個人登録!$A$59:$P$127,5,FALSE)),"",VLOOKUP(A92,【入力用】個人登録!$A$59:$P$127,5,FALSE))</f>
        <v/>
      </c>
      <c r="F92" s="755"/>
      <c r="G92" s="764" t="str">
        <f>TEXT(IF(ISERROR(VLOOKUP(A92,【入力用】個人登録!$A$21:$P$50,12,FALSE)),"",VLOOKUP(A92,【入力用】個人登録!$A$21:$P$50,12,FALSE)) &amp; IF(ISERROR(VLOOKUP(A92,【入力用】個人登録!$A$59:$P$127,12,FALSE)),"",VLOOKUP(A92,【入力用】個人登録!$A$59:$P$127,12,FALSE)),"yyyy/m/d")</f>
        <v/>
      </c>
      <c r="H92" s="764"/>
      <c r="I92" s="764" t="str">
        <f t="shared" si="4"/>
        <v/>
      </c>
      <c r="J92" s="764"/>
      <c r="K92" s="764"/>
      <c r="L92" s="764"/>
      <c r="M92" s="764"/>
      <c r="N92" s="764"/>
      <c r="O92" s="921" t="str">
        <f>IF(ISERROR(VLOOKUP(A92,【入力用】個人登録!$A$21:$Q$50,17,FALSE)),"",VLOOKUP(A92,【入力用】個人登録!$A$21:$Q$50,17,FALSE)) &amp; IF(ISERROR(VLOOKUP(A92,【入力用】個人登録!$A$59:$Q$127,17,FALSE)),"",VLOOKUP(A92,【入力用】個人登録!$A$59:$Q$127,17,FALSE))</f>
        <v/>
      </c>
      <c r="P92" s="790"/>
      <c r="Q92" s="790"/>
      <c r="R92" s="790"/>
      <c r="S92" s="790"/>
      <c r="T92" s="790"/>
      <c r="U92" s="790"/>
      <c r="V92" s="791"/>
      <c r="W92" s="861" t="str">
        <f>IF(ISERROR(VLOOKUP(A92,【入力用】個人登録!$A$21:$P$50,16,FALSE)),"",VLOOKUP(A92,【入力用】個人登録!$A$21:$P$50,16,FALSE)) &amp; IF(ISERROR(VLOOKUP(A92,【入力用】個人登録!$A$59:$P$127,16,FALSE)),"",VLOOKUP(A92,【入力用】個人登録!$A$59:$P$127,16,FALSE))</f>
        <v/>
      </c>
      <c r="X92" s="922"/>
      <c r="Y92" s="922"/>
      <c r="Z92" s="923"/>
      <c r="AA92" s="120" t="str">
        <f>IF(ISERROR(VLOOKUP(AJ92,【入力用】個人登録!$A$21:$P$50,2,FALSE)),"",VLOOKUP(AJ92,【入力用】個人登録!$A$21:$P$50,2,FALSE)) &amp; IF(ISERROR(VLOOKUP(AJ92,【入力用】個人登録!$A$59:$P$127,2,FALSE)),"",VLOOKUP(AJ92,【入力用】個人登録!$A$59:$P$127,2,FALSE))</f>
        <v/>
      </c>
      <c r="AB92" s="753" t="str">
        <f>IF(ISERROR(VLOOKUP(AJ92,【入力用】個人登録!$A$21:$P$50,5,FALSE)),"",VLOOKUP(AJ92,【入力用】個人登録!$A$21:$P$50,5,FALSE)) &amp; IF(ISERROR(VLOOKUP(AJ92,【入力用】個人登録!$A$59:$P$127,5,FALSE)),"",VLOOKUP(AJ92,【入力用】個人登録!$A$59:$P$127,5,FALSE))</f>
        <v/>
      </c>
      <c r="AC92" s="754"/>
      <c r="AD92" s="755"/>
      <c r="AE92" s="756" t="str">
        <f>TEXT(IF(ISERROR(VLOOKUP(AJ92,【入力用】個人登録!$A$21:$P$50,12,FALSE)),"",VLOOKUP(AJ92,【入力用】個人登録!$A$21:$P$50,12,FALSE)) &amp; IF(ISERROR(VLOOKUP(AJ92,【入力用】個人登録!$A$59:$P$127,12,FALSE)),"",VLOOKUP(AJ92,【入力用】個人登録!$A$59:$P$127,12,FALSE)),"yyyy/m/d")</f>
        <v/>
      </c>
      <c r="AF92" s="757"/>
      <c r="AG92" s="181" t="str">
        <f t="shared" si="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IF(ISERROR(VLOOKUP(AJ92,#REF!,18,FALSE)),"",VLOOKUP(AJ92,#REF!,18,FALSE)) &amp; IF(ISERROR(VLOOKUP(AJ92,#REF!,18,FALSE)),"",VLOOKUP(AJ92,#REF!,18,FALSE))</f>
        <v/>
      </c>
    </row>
    <row r="93" spans="1:37" ht="27" customHeight="1">
      <c r="A93" s="116" t="s">
        <v>439</v>
      </c>
      <c r="B93" s="122" t="str">
        <f>IF(ISERROR(VLOOKUP(A93,#REF!,18,FALSE)),"",VLOOKUP(A93,#REF!,18,FALSE)) &amp; IF(ISERROR(VLOOKUP(A93,#REF!,18,FALSE)),"",VLOOKUP(A93,#REF!,18,FALSE))</f>
        <v/>
      </c>
      <c r="C93" s="727" t="str">
        <f>IF(ISERROR(VLOOKUP(A93,【入力用】個人登録!$A$21:$P$50,2,FALSE)),"",VLOOKUP(A93,【入力用】個人登録!$A$21:$P$50,2,FALSE)) &amp; IF(ISERROR(VLOOKUP(A93,【入力用】個人登録!$A$59:$P$127,2,FALSE)),"",VLOOKUP(A93,【入力用】個人登録!$A$59:$P$127,2,FALSE))</f>
        <v/>
      </c>
      <c r="D93" s="728"/>
      <c r="E93" s="774" t="str">
        <f>IF(ISERROR(VLOOKUP(A93,【入力用】個人登録!$A$21:$P$50,5,FALSE)),"",VLOOKUP(A93,【入力用】個人登録!$A$21:$P$50,5,FALSE)) &amp; IF(ISERROR(VLOOKUP(A93,【入力用】個人登録!$A$59:$P$127,5,FALSE)),"",VLOOKUP(A93,【入力用】個人登録!$A$59:$P$127,5,FALSE))</f>
        <v/>
      </c>
      <c r="F93" s="755"/>
      <c r="G93" s="764" t="str">
        <f>TEXT(IF(ISERROR(VLOOKUP(A93,【入力用】個人登録!$A$21:$P$50,12,FALSE)),"",VLOOKUP(A93,【入力用】個人登録!$A$21:$P$50,12,FALSE)) &amp; IF(ISERROR(VLOOKUP(A93,【入力用】個人登録!$A$59:$P$127,12,FALSE)),"",VLOOKUP(A93,【入力用】個人登録!$A$59:$P$127,12,FALSE)),"yyyy/m/d")</f>
        <v/>
      </c>
      <c r="H93" s="764"/>
      <c r="I93" s="764" t="str">
        <f t="shared" si="4"/>
        <v/>
      </c>
      <c r="J93" s="764"/>
      <c r="K93" s="764"/>
      <c r="L93" s="764"/>
      <c r="M93" s="764"/>
      <c r="N93" s="764"/>
      <c r="O93" s="921" t="str">
        <f>IF(ISERROR(VLOOKUP(A93,【入力用】個人登録!$A$21:$Q$50,17,FALSE)),"",VLOOKUP(A93,【入力用】個人登録!$A$21:$Q$50,17,FALSE)) &amp; IF(ISERROR(VLOOKUP(A93,【入力用】個人登録!$A$59:$Q$127,17,FALSE)),"",VLOOKUP(A93,【入力用】個人登録!$A$59:$Q$127,17,FALSE))</f>
        <v/>
      </c>
      <c r="P93" s="790"/>
      <c r="Q93" s="790"/>
      <c r="R93" s="790"/>
      <c r="S93" s="790"/>
      <c r="T93" s="790"/>
      <c r="U93" s="790"/>
      <c r="V93" s="791"/>
      <c r="W93" s="861" t="str">
        <f>IF(ISERROR(VLOOKUP(A93,【入力用】個人登録!$A$21:$P$50,16,FALSE)),"",VLOOKUP(A93,【入力用】個人登録!$A$21:$P$50,16,FALSE)) &amp; IF(ISERROR(VLOOKUP(A93,【入力用】個人登録!$A$59:$P$127,16,FALSE)),"",VLOOKUP(A93,【入力用】個人登録!$A$59:$P$127,16,FALSE))</f>
        <v/>
      </c>
      <c r="X93" s="922"/>
      <c r="Y93" s="922"/>
      <c r="Z93" s="923"/>
      <c r="AA93" s="120" t="str">
        <f>IF(ISERROR(VLOOKUP(AJ93,【入力用】個人登録!$A$21:$P$50,2,FALSE)),"",VLOOKUP(AJ93,【入力用】個人登録!$A$21:$P$50,2,FALSE)) &amp; IF(ISERROR(VLOOKUP(AJ93,【入力用】個人登録!$A$59:$P$127,2,FALSE)),"",VLOOKUP(AJ93,【入力用】個人登録!$A$59:$P$127,2,FALSE))</f>
        <v/>
      </c>
      <c r="AB93" s="753" t="str">
        <f>IF(ISERROR(VLOOKUP(AJ93,【入力用】個人登録!$A$21:$P$50,5,FALSE)),"",VLOOKUP(AJ93,【入力用】個人登録!$A$21:$P$50,5,FALSE)) &amp; IF(ISERROR(VLOOKUP(AJ93,【入力用】個人登録!$A$59:$P$127,5,FALSE)),"",VLOOKUP(AJ93,【入力用】個人登録!$A$59:$P$127,5,FALSE))</f>
        <v/>
      </c>
      <c r="AC93" s="754"/>
      <c r="AD93" s="755"/>
      <c r="AE93" s="756" t="str">
        <f>TEXT(IF(ISERROR(VLOOKUP(AJ93,【入力用】個人登録!$A$21:$P$50,12,FALSE)),"",VLOOKUP(AJ93,【入力用】個人登録!$A$21:$P$50,12,FALSE)) &amp; IF(ISERROR(VLOOKUP(AJ93,【入力用】個人登録!$A$59:$P$127,12,FALSE)),"",VLOOKUP(AJ93,【入力用】個人登録!$A$59:$P$127,12,FALSE)),"yyyy/m/d")</f>
        <v/>
      </c>
      <c r="AF93" s="757"/>
      <c r="AG93" s="181" t="str">
        <f t="shared" si="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IF(ISERROR(VLOOKUP(AJ93,#REF!,18,FALSE)),"",VLOOKUP(AJ93,#REF!,18,FALSE)) &amp; IF(ISERROR(VLOOKUP(AJ93,#REF!,18,FALSE)),"",VLOOKUP(AJ93,#REF!,18,FALSE))</f>
        <v/>
      </c>
    </row>
    <row r="94" spans="1:37" ht="27" customHeight="1">
      <c r="A94" s="116" t="s">
        <v>440</v>
      </c>
      <c r="B94" s="122" t="str">
        <f>IF(ISERROR(VLOOKUP(A94,#REF!,18,FALSE)),"",VLOOKUP(A94,#REF!,18,FALSE)) &amp; IF(ISERROR(VLOOKUP(A94,#REF!,18,FALSE)),"",VLOOKUP(A94,#REF!,18,FALSE))</f>
        <v/>
      </c>
      <c r="C94" s="727" t="str">
        <f>IF(ISERROR(VLOOKUP(A94,【入力用】個人登録!$A$21:$P$50,2,FALSE)),"",VLOOKUP(A94,【入力用】個人登録!$A$21:$P$50,2,FALSE)) &amp; IF(ISERROR(VLOOKUP(A94,【入力用】個人登録!$A$59:$P$127,2,FALSE)),"",VLOOKUP(A94,【入力用】個人登録!$A$59:$P$127,2,FALSE))</f>
        <v/>
      </c>
      <c r="D94" s="728"/>
      <c r="E94" s="774" t="str">
        <f>IF(ISERROR(VLOOKUP(A94,【入力用】個人登録!$A$21:$P$50,5,FALSE)),"",VLOOKUP(A94,【入力用】個人登録!$A$21:$P$50,5,FALSE)) &amp; IF(ISERROR(VLOOKUP(A94,【入力用】個人登録!$A$59:$P$127,5,FALSE)),"",VLOOKUP(A94,【入力用】個人登録!$A$59:$P$127,5,FALSE))</f>
        <v/>
      </c>
      <c r="F94" s="755"/>
      <c r="G94" s="764" t="str">
        <f>TEXT(IF(ISERROR(VLOOKUP(A94,【入力用】個人登録!$A$21:$P$50,12,FALSE)),"",VLOOKUP(A94,【入力用】個人登録!$A$21:$P$50,12,FALSE)) &amp; IF(ISERROR(VLOOKUP(A94,【入力用】個人登録!$A$59:$P$127,12,FALSE)),"",VLOOKUP(A94,【入力用】個人登録!$A$59:$P$127,12,FALSE)),"yyyy/m/d")</f>
        <v/>
      </c>
      <c r="H94" s="764"/>
      <c r="I94" s="764" t="str">
        <f t="shared" si="4"/>
        <v/>
      </c>
      <c r="J94" s="764"/>
      <c r="K94" s="764"/>
      <c r="L94" s="764"/>
      <c r="M94" s="764"/>
      <c r="N94" s="764"/>
      <c r="O94" s="921" t="str">
        <f>IF(ISERROR(VLOOKUP(A94,【入力用】個人登録!$A$21:$Q$50,17,FALSE)),"",VLOOKUP(A94,【入力用】個人登録!$A$21:$Q$50,17,FALSE)) &amp; IF(ISERROR(VLOOKUP(A94,【入力用】個人登録!$A$59:$Q$127,17,FALSE)),"",VLOOKUP(A94,【入力用】個人登録!$A$59:$Q$127,17,FALSE))</f>
        <v/>
      </c>
      <c r="P94" s="790"/>
      <c r="Q94" s="790"/>
      <c r="R94" s="790"/>
      <c r="S94" s="790"/>
      <c r="T94" s="790"/>
      <c r="U94" s="790"/>
      <c r="V94" s="791"/>
      <c r="W94" s="861" t="str">
        <f>IF(ISERROR(VLOOKUP(A94,【入力用】個人登録!$A$21:$P$50,16,FALSE)),"",VLOOKUP(A94,【入力用】個人登録!$A$21:$P$50,16,FALSE)) &amp; IF(ISERROR(VLOOKUP(A94,【入力用】個人登録!$A$59:$P$127,16,FALSE)),"",VLOOKUP(A94,【入力用】個人登録!$A$59:$P$127,16,FALSE))</f>
        <v/>
      </c>
      <c r="X94" s="922"/>
      <c r="Y94" s="922"/>
      <c r="Z94" s="923"/>
      <c r="AA94" s="120" t="str">
        <f>IF(ISERROR(VLOOKUP(AJ94,【入力用】個人登録!$A$21:$P$50,2,FALSE)),"",VLOOKUP(AJ94,【入力用】個人登録!$A$21:$P$50,2,FALSE)) &amp; IF(ISERROR(VLOOKUP(AJ94,【入力用】個人登録!$A$59:$P$127,2,FALSE)),"",VLOOKUP(AJ94,【入力用】個人登録!$A$59:$P$127,2,FALSE))</f>
        <v/>
      </c>
      <c r="AB94" s="753" t="str">
        <f>IF(ISERROR(VLOOKUP(AJ94,【入力用】個人登録!$A$21:$P$50,5,FALSE)),"",VLOOKUP(AJ94,【入力用】個人登録!$A$21:$P$50,5,FALSE)) &amp; IF(ISERROR(VLOOKUP(AJ94,【入力用】個人登録!$A$59:$P$127,5,FALSE)),"",VLOOKUP(AJ94,【入力用】個人登録!$A$59:$P$127,5,FALSE))</f>
        <v/>
      </c>
      <c r="AC94" s="754"/>
      <c r="AD94" s="755"/>
      <c r="AE94" s="756" t="str">
        <f>TEXT(IF(ISERROR(VLOOKUP(AJ94,【入力用】個人登録!$A$21:$P$50,12,FALSE)),"",VLOOKUP(AJ94,【入力用】個人登録!$A$21:$P$50,12,FALSE)) &amp; IF(ISERROR(VLOOKUP(AJ94,【入力用】個人登録!$A$59:$P$127,12,FALSE)),"",VLOOKUP(AJ94,【入力用】個人登録!$A$59:$P$127,12,FALSE)),"yyyy/m/d")</f>
        <v/>
      </c>
      <c r="AF94" s="757"/>
      <c r="AG94" s="181" t="str">
        <f t="shared" si="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IF(ISERROR(VLOOKUP(AJ94,#REF!,18,FALSE)),"",VLOOKUP(AJ94,#REF!,18,FALSE)) &amp; IF(ISERROR(VLOOKUP(AJ94,#REF!,18,FALSE)),"",VLOOKUP(AJ94,#REF!,18,FALSE))</f>
        <v/>
      </c>
    </row>
    <row r="95" spans="1:37" ht="27" customHeight="1">
      <c r="A95" s="116" t="s">
        <v>441</v>
      </c>
      <c r="B95" s="122" t="str">
        <f>IF(ISERROR(VLOOKUP(A95,#REF!,18,FALSE)),"",VLOOKUP(A95,#REF!,18,FALSE)) &amp; IF(ISERROR(VLOOKUP(A95,#REF!,18,FALSE)),"",VLOOKUP(A95,#REF!,18,FALSE))</f>
        <v/>
      </c>
      <c r="C95" s="727" t="str">
        <f>IF(ISERROR(VLOOKUP(A95,【入力用】個人登録!$A$21:$P$50,2,FALSE)),"",VLOOKUP(A95,【入力用】個人登録!$A$21:$P$50,2,FALSE)) &amp; IF(ISERROR(VLOOKUP(A95,【入力用】個人登録!$A$59:$P$127,2,FALSE)),"",VLOOKUP(A95,【入力用】個人登録!$A$59:$P$127,2,FALSE))</f>
        <v/>
      </c>
      <c r="D95" s="728"/>
      <c r="E95" s="774" t="str">
        <f>IF(ISERROR(VLOOKUP(A95,【入力用】個人登録!$A$21:$P$50,5,FALSE)),"",VLOOKUP(A95,【入力用】個人登録!$A$21:$P$50,5,FALSE)) &amp; IF(ISERROR(VLOOKUP(A95,【入力用】個人登録!$A$59:$P$127,5,FALSE)),"",VLOOKUP(A95,【入力用】個人登録!$A$59:$P$127,5,FALSE))</f>
        <v/>
      </c>
      <c r="F95" s="755"/>
      <c r="G95" s="764" t="str">
        <f>TEXT(IF(ISERROR(VLOOKUP(A95,【入力用】個人登録!$A$21:$P$50,12,FALSE)),"",VLOOKUP(A95,【入力用】個人登録!$A$21:$P$50,12,FALSE)) &amp; IF(ISERROR(VLOOKUP(A95,【入力用】個人登録!$A$59:$P$127,12,FALSE)),"",VLOOKUP(A95,【入力用】個人登録!$A$59:$P$127,12,FALSE)),"yyyy/m/d")</f>
        <v/>
      </c>
      <c r="H95" s="764"/>
      <c r="I95" s="764" t="str">
        <f t="shared" si="4"/>
        <v/>
      </c>
      <c r="J95" s="764"/>
      <c r="K95" s="764"/>
      <c r="L95" s="764"/>
      <c r="M95" s="764"/>
      <c r="N95" s="764"/>
      <c r="O95" s="921" t="str">
        <f>IF(ISERROR(VLOOKUP(A95,【入力用】個人登録!$A$21:$Q$50,17,FALSE)),"",VLOOKUP(A95,【入力用】個人登録!$A$21:$Q$50,17,FALSE)) &amp; IF(ISERROR(VLOOKUP(A95,【入力用】個人登録!$A$59:$Q$127,17,FALSE)),"",VLOOKUP(A95,【入力用】個人登録!$A$59:$Q$127,17,FALSE))</f>
        <v/>
      </c>
      <c r="P95" s="790"/>
      <c r="Q95" s="790"/>
      <c r="R95" s="790"/>
      <c r="S95" s="790"/>
      <c r="T95" s="790"/>
      <c r="U95" s="790"/>
      <c r="V95" s="791"/>
      <c r="W95" s="861" t="str">
        <f>IF(ISERROR(VLOOKUP(A95,【入力用】個人登録!$A$21:$P$50,16,FALSE)),"",VLOOKUP(A95,【入力用】個人登録!$A$21:$P$50,16,FALSE)) &amp; IF(ISERROR(VLOOKUP(A95,【入力用】個人登録!$A$59:$P$127,16,FALSE)),"",VLOOKUP(A95,【入力用】個人登録!$A$59:$P$127,16,FALSE))</f>
        <v/>
      </c>
      <c r="X95" s="922"/>
      <c r="Y95" s="922"/>
      <c r="Z95" s="923"/>
      <c r="AA95" s="120" t="str">
        <f>IF(ISERROR(VLOOKUP(AJ95,【入力用】個人登録!$A$21:$P$50,2,FALSE)),"",VLOOKUP(AJ95,【入力用】個人登録!$A$21:$P$50,2,FALSE)) &amp; IF(ISERROR(VLOOKUP(AJ95,【入力用】個人登録!$A$59:$P$127,2,FALSE)),"",VLOOKUP(AJ95,【入力用】個人登録!$A$59:$P$127,2,FALSE))</f>
        <v/>
      </c>
      <c r="AB95" s="753" t="str">
        <f>IF(ISERROR(VLOOKUP(AJ95,【入力用】個人登録!$A$21:$P$50,5,FALSE)),"",VLOOKUP(AJ95,【入力用】個人登録!$A$21:$P$50,5,FALSE)) &amp; IF(ISERROR(VLOOKUP(AJ95,【入力用】個人登録!$A$59:$P$127,5,FALSE)),"",VLOOKUP(AJ95,【入力用】個人登録!$A$59:$P$127,5,FALSE))</f>
        <v/>
      </c>
      <c r="AC95" s="754"/>
      <c r="AD95" s="755"/>
      <c r="AE95" s="756" t="str">
        <f>TEXT(IF(ISERROR(VLOOKUP(AJ95,【入力用】個人登録!$A$21:$P$50,12,FALSE)),"",VLOOKUP(AJ95,【入力用】個人登録!$A$21:$P$50,12,FALSE)) &amp; IF(ISERROR(VLOOKUP(AJ95,【入力用】個人登録!$A$59:$P$127,12,FALSE)),"",VLOOKUP(AJ95,【入力用】個人登録!$A$59:$P$127,12,FALSE)),"yyyy/m/d")</f>
        <v/>
      </c>
      <c r="AF95" s="757"/>
      <c r="AG95" s="181" t="str">
        <f t="shared" si="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IF(ISERROR(VLOOKUP(AJ95,#REF!,18,FALSE)),"",VLOOKUP(AJ95,#REF!,18,FALSE)) &amp; IF(ISERROR(VLOOKUP(AJ95,#REF!,18,FALSE)),"",VLOOKUP(AJ95,#REF!,18,FALSE))</f>
        <v/>
      </c>
    </row>
    <row r="96" spans="1:37" ht="27" customHeight="1">
      <c r="A96" s="116" t="s">
        <v>442</v>
      </c>
      <c r="B96" s="122" t="str">
        <f>IF(ISERROR(VLOOKUP(A96,#REF!,18,FALSE)),"",VLOOKUP(A96,#REF!,18,FALSE)) &amp; IF(ISERROR(VLOOKUP(A96,#REF!,18,FALSE)),"",VLOOKUP(A96,#REF!,18,FALSE))</f>
        <v/>
      </c>
      <c r="C96" s="727" t="str">
        <f>IF(ISERROR(VLOOKUP(A96,【入力用】個人登録!$A$21:$P$50,2,FALSE)),"",VLOOKUP(A96,【入力用】個人登録!$A$21:$P$50,2,FALSE)) &amp; IF(ISERROR(VLOOKUP(A96,【入力用】個人登録!$A$59:$P$127,2,FALSE)),"",VLOOKUP(A96,【入力用】個人登録!$A$59:$P$127,2,FALSE))</f>
        <v/>
      </c>
      <c r="D96" s="728"/>
      <c r="E96" s="774" t="str">
        <f>IF(ISERROR(VLOOKUP(A96,【入力用】個人登録!$A$21:$P$50,5,FALSE)),"",VLOOKUP(A96,【入力用】個人登録!$A$21:$P$50,5,FALSE)) &amp; IF(ISERROR(VLOOKUP(A96,【入力用】個人登録!$A$59:$P$127,5,FALSE)),"",VLOOKUP(A96,【入力用】個人登録!$A$59:$P$127,5,FALSE))</f>
        <v/>
      </c>
      <c r="F96" s="755"/>
      <c r="G96" s="764" t="str">
        <f>TEXT(IF(ISERROR(VLOOKUP(A96,【入力用】個人登録!$A$21:$P$50,12,FALSE)),"",VLOOKUP(A96,【入力用】個人登録!$A$21:$P$50,12,FALSE)) &amp; IF(ISERROR(VLOOKUP(A96,【入力用】個人登録!$A$59:$P$127,12,FALSE)),"",VLOOKUP(A96,【入力用】個人登録!$A$59:$P$127,12,FALSE)),"yyyy/m/d")</f>
        <v/>
      </c>
      <c r="H96" s="764"/>
      <c r="I96" s="764" t="str">
        <f t="shared" si="4"/>
        <v/>
      </c>
      <c r="J96" s="764"/>
      <c r="K96" s="764"/>
      <c r="L96" s="764"/>
      <c r="M96" s="764"/>
      <c r="N96" s="764"/>
      <c r="O96" s="921" t="str">
        <f>IF(ISERROR(VLOOKUP(A96,【入力用】個人登録!$A$21:$Q$50,17,FALSE)),"",VLOOKUP(A96,【入力用】個人登録!$A$21:$Q$50,17,FALSE)) &amp; IF(ISERROR(VLOOKUP(A96,【入力用】個人登録!$A$59:$Q$127,17,FALSE)),"",VLOOKUP(A96,【入力用】個人登録!$A$59:$Q$127,17,FALSE))</f>
        <v/>
      </c>
      <c r="P96" s="790"/>
      <c r="Q96" s="790"/>
      <c r="R96" s="790"/>
      <c r="S96" s="790"/>
      <c r="T96" s="790"/>
      <c r="U96" s="790"/>
      <c r="V96" s="791"/>
      <c r="W96" s="861" t="str">
        <f>IF(ISERROR(VLOOKUP(A96,【入力用】個人登録!$A$21:$P$50,16,FALSE)),"",VLOOKUP(A96,【入力用】個人登録!$A$21:$P$50,16,FALSE)) &amp; IF(ISERROR(VLOOKUP(A96,【入力用】個人登録!$A$59:$P$127,16,FALSE)),"",VLOOKUP(A96,【入力用】個人登録!$A$59:$P$127,16,FALSE))</f>
        <v/>
      </c>
      <c r="X96" s="922"/>
      <c r="Y96" s="922"/>
      <c r="Z96" s="923"/>
      <c r="AA96" s="120" t="str">
        <f>IF(ISERROR(VLOOKUP(AJ96,【入力用】個人登録!$A$21:$P$50,2,FALSE)),"",VLOOKUP(AJ96,【入力用】個人登録!$A$21:$P$50,2,FALSE)) &amp; IF(ISERROR(VLOOKUP(AJ96,【入力用】個人登録!$A$59:$P$127,2,FALSE)),"",VLOOKUP(AJ96,【入力用】個人登録!$A$59:$P$127,2,FALSE))</f>
        <v/>
      </c>
      <c r="AB96" s="753" t="str">
        <f>IF(ISERROR(VLOOKUP(AJ96,【入力用】個人登録!$A$21:$P$50,5,FALSE)),"",VLOOKUP(AJ96,【入力用】個人登録!$A$21:$P$50,5,FALSE)) &amp; IF(ISERROR(VLOOKUP(AJ96,【入力用】個人登録!$A$59:$P$127,5,FALSE)),"",VLOOKUP(AJ96,【入力用】個人登録!$A$59:$P$127,5,FALSE))</f>
        <v/>
      </c>
      <c r="AC96" s="754"/>
      <c r="AD96" s="755"/>
      <c r="AE96" s="756" t="str">
        <f>TEXT(IF(ISERROR(VLOOKUP(AJ96,【入力用】個人登録!$A$21:$P$50,12,FALSE)),"",VLOOKUP(AJ96,【入力用】個人登録!$A$21:$P$50,12,FALSE)) &amp; IF(ISERROR(VLOOKUP(AJ96,【入力用】個人登録!$A$59:$P$127,12,FALSE)),"",VLOOKUP(AJ96,【入力用】個人登録!$A$59:$P$127,12,FALSE)),"yyyy/m/d")</f>
        <v/>
      </c>
      <c r="AF96" s="757"/>
      <c r="AG96" s="181" t="str">
        <f t="shared" si="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IF(ISERROR(VLOOKUP(AJ96,#REF!,18,FALSE)),"",VLOOKUP(AJ96,#REF!,18,FALSE)) &amp; IF(ISERROR(VLOOKUP(AJ96,#REF!,18,FALSE)),"",VLOOKUP(AJ96,#REF!,18,FALSE))</f>
        <v/>
      </c>
    </row>
    <row r="97" spans="1:50" ht="27" customHeight="1" thickBot="1">
      <c r="A97" s="116" t="s">
        <v>374</v>
      </c>
      <c r="B97" s="122" t="str">
        <f>IF(ISERROR(VLOOKUP(A97,#REF!,18,FALSE)),"",VLOOKUP(A97,#REF!,18,FALSE)) &amp; IF(ISERROR(VLOOKUP(A97,#REF!,18,FALSE)),"",VLOOKUP(A97,#REF!,18,FALSE))</f>
        <v/>
      </c>
      <c r="C97" s="729" t="str">
        <f>IF(ISERROR(VLOOKUP(A97,【入力用】個人登録!$A$21:$P$50,2,FALSE)),"",VLOOKUP(A97,【入力用】個人登録!$A$21:$P$50,2,FALSE)) &amp; IF(ISERROR(VLOOKUP(A97,【入力用】個人登録!$A$59:$P$127,2,FALSE)),"",VLOOKUP(A97,【入力用】個人登録!$A$59:$P$127,2,FALSE))</f>
        <v/>
      </c>
      <c r="D97" s="730"/>
      <c r="E97" s="924" t="str">
        <f>IF(ISERROR(VLOOKUP(A97,【入力用】個人登録!$A$21:$P$50,5,FALSE)),"",VLOOKUP(A97,【入力用】個人登録!$A$21:$P$50,5,FALSE)) &amp; IF(ISERROR(VLOOKUP(A97,【入力用】個人登録!$A$59:$P$127,5,FALSE)),"",VLOOKUP(A97,【入力用】個人登録!$A$59:$P$127,5,FALSE))</f>
        <v/>
      </c>
      <c r="F97" s="776"/>
      <c r="G97" s="778" t="str">
        <f>TEXT(IF(ISERROR(VLOOKUP(A97,【入力用】個人登録!$A$21:$P$50,12,FALSE)),"",VLOOKUP(A97,【入力用】個人登録!$A$21:$P$50,12,FALSE)) &amp; IF(ISERROR(VLOOKUP(A97,【入力用】個人登録!$A$59:$P$127,12,FALSE)),"",VLOOKUP(A97,【入力用】個人登録!$A$59:$P$127,12,FALSE)),"yyyy/m/d")</f>
        <v/>
      </c>
      <c r="H97" s="778"/>
      <c r="I97" s="778" t="str">
        <f t="shared" si="4"/>
        <v/>
      </c>
      <c r="J97" s="778"/>
      <c r="K97" s="778"/>
      <c r="L97" s="778"/>
      <c r="M97" s="778"/>
      <c r="N97" s="778"/>
      <c r="O97" s="925" t="str">
        <f>IF(ISERROR(VLOOKUP(A97,【入力用】個人登録!$A$21:$Q$50,17,FALSE)),"",VLOOKUP(A97,【入力用】個人登録!$A$21:$Q$50,17,FALSE)) &amp; IF(ISERROR(VLOOKUP(A97,【入力用】個人登録!$A$59:$Q$127,17,FALSE)),"",VLOOKUP(A97,【入力用】個人登録!$A$59:$Q$127,17,FALSE))</f>
        <v/>
      </c>
      <c r="P97" s="780"/>
      <c r="Q97" s="780"/>
      <c r="R97" s="780"/>
      <c r="S97" s="780"/>
      <c r="T97" s="780"/>
      <c r="U97" s="780"/>
      <c r="V97" s="781"/>
      <c r="W97" s="858" t="str">
        <f>IF(ISERROR(VLOOKUP(A97,【入力用】個人登録!$A$21:$P$50,16,FALSE)),"",VLOOKUP(A97,【入力用】個人登録!$A$21:$P$50,16,FALSE)) &amp; IF(ISERROR(VLOOKUP(A97,【入力用】個人登録!$A$59:$P$127,16,FALSE)),"",VLOOKUP(A97,【入力用】個人登録!$A$59:$P$127,16,FALSE))</f>
        <v/>
      </c>
      <c r="X97" s="926"/>
      <c r="Y97" s="926"/>
      <c r="Z97" s="927"/>
      <c r="AA97" s="123" t="str">
        <f>IF(ISERROR(VLOOKUP(AJ97,【入力用】個人登録!$A$21:$P$50,2,FALSE)),"",VLOOKUP(AJ97,【入力用】個人登録!$A$21:$P$50,2,FALSE)) &amp; IF(ISERROR(VLOOKUP(AJ97,【入力用】個人登録!$A$59:$P$127,2,FALSE)),"",VLOOKUP(AJ97,【入力用】個人登録!$A$59:$P$127,2,FALSE))</f>
        <v/>
      </c>
      <c r="AB97" s="775" t="str">
        <f>IF(ISERROR(VLOOKUP(AJ97,【入力用】個人登録!$A$21:$P$50,5,FALSE)),"",VLOOKUP(AJ97,【入力用】個人登録!$A$21:$P$50,5,FALSE)) &amp; IF(ISERROR(VLOOKUP(AJ97,【入力用】個人登録!$A$59:$P$127,5,FALSE)),"",VLOOKUP(AJ97,【入力用】個人登録!$A$59:$P$127,5,FALSE))</f>
        <v/>
      </c>
      <c r="AC97" s="785"/>
      <c r="AD97" s="776"/>
      <c r="AE97" s="786" t="str">
        <f>TEXT(IF(ISERROR(VLOOKUP(AJ97,【入力用】個人登録!$A$21:$P$50,12,FALSE)),"",VLOOKUP(AJ97,【入力用】個人登録!$A$21:$P$50,12,FALSE)) &amp; IF(ISERROR(VLOOKUP(AJ97,【入力用】個人登録!$A$59:$P$127,12,FALSE)),"",VLOOKUP(AJ97,【入力用】個人登録!$A$59:$P$127,12,FALSE)),"yyyy/m/d")</f>
        <v/>
      </c>
      <c r="AF97" s="787"/>
      <c r="AG97" s="185" t="str">
        <f t="shared" si="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748" t="s">
        <v>52</v>
      </c>
      <c r="E99" s="748"/>
      <c r="F99" s="748"/>
      <c r="G99" s="748"/>
      <c r="H99" s="748"/>
      <c r="I99" s="748"/>
      <c r="J99" s="748"/>
      <c r="K99" s="748"/>
      <c r="L99" s="748"/>
      <c r="M99" s="748"/>
      <c r="N99" s="748"/>
      <c r="O99" s="748"/>
      <c r="P99" s="748"/>
      <c r="Q99" s="748"/>
      <c r="R99" s="748"/>
      <c r="S99" s="748"/>
      <c r="T99" s="748"/>
      <c r="U99" s="748"/>
      <c r="V99" s="748"/>
      <c r="W99" s="748"/>
      <c r="X99" s="748"/>
      <c r="Y99" s="748"/>
      <c r="Z99" s="748"/>
      <c r="AA99" s="748"/>
      <c r="AB99" s="748"/>
      <c r="AC99" s="748"/>
      <c r="AD99" s="748"/>
      <c r="AE99" s="748"/>
      <c r="AF99" s="748"/>
      <c r="AG99" s="748"/>
      <c r="AH99" s="748"/>
      <c r="AI99" s="748"/>
    </row>
    <row r="100" spans="1:50" ht="12.75" customHeight="1">
      <c r="C100" s="2"/>
      <c r="D100" s="748" t="s">
        <v>53</v>
      </c>
      <c r="E100" s="748"/>
      <c r="F100" s="748"/>
      <c r="G100" s="748"/>
      <c r="H100" s="748"/>
      <c r="I100" s="748"/>
      <c r="J100" s="748"/>
      <c r="K100" s="748"/>
      <c r="L100" s="748"/>
      <c r="M100" s="748"/>
      <c r="N100" s="748"/>
      <c r="O100" s="748"/>
      <c r="P100" s="748"/>
      <c r="Q100" s="748"/>
      <c r="R100" s="748"/>
      <c r="S100" s="748"/>
      <c r="T100" s="748"/>
      <c r="U100" s="748"/>
      <c r="V100" s="748"/>
      <c r="W100" s="748"/>
      <c r="X100" s="748"/>
      <c r="Y100" s="748"/>
      <c r="Z100" s="748"/>
      <c r="AA100" s="748"/>
      <c r="AB100" s="748"/>
      <c r="AC100" s="748"/>
      <c r="AD100" s="748"/>
      <c r="AE100" s="748"/>
      <c r="AF100" s="748"/>
      <c r="AG100" s="748"/>
      <c r="AH100" s="748"/>
      <c r="AI100" s="748"/>
    </row>
    <row r="101" spans="1:50" ht="18" customHeight="1" thickBot="1">
      <c r="C101" s="2"/>
      <c r="D101" s="2"/>
      <c r="E101" s="741" t="str">
        <f>E2</f>
        <v>Ａ 表 （日本協会）</v>
      </c>
      <c r="F101" s="738"/>
      <c r="G101" s="738"/>
      <c r="H101" s="3"/>
      <c r="I101" s="3"/>
      <c r="J101" s="3"/>
      <c r="K101" s="3"/>
      <c r="L101" s="749">
        <f>L2</f>
        <v>2026</v>
      </c>
      <c r="M101" s="749"/>
      <c r="N101" s="3" t="s">
        <v>49</v>
      </c>
      <c r="O101" s="3"/>
      <c r="P101" s="3"/>
      <c r="Q101" s="3"/>
      <c r="R101" s="3" t="s">
        <v>50</v>
      </c>
      <c r="S101" s="3"/>
      <c r="T101" s="3"/>
      <c r="U101" s="87" t="s">
        <v>55</v>
      </c>
      <c r="V101" s="773" t="s">
        <v>269</v>
      </c>
      <c r="W101" s="773"/>
      <c r="X101" s="89">
        <f>X2</f>
        <v>1</v>
      </c>
      <c r="Y101" s="89"/>
      <c r="Z101" s="3"/>
      <c r="AA101" s="3"/>
      <c r="AB101" s="3"/>
      <c r="AC101" s="3"/>
      <c r="AD101" s="3"/>
      <c r="AE101" s="3"/>
      <c r="AF101" s="3" t="s">
        <v>51</v>
      </c>
      <c r="AG101" s="2"/>
      <c r="AH101" s="2"/>
      <c r="AI101" s="2"/>
    </row>
    <row r="102" spans="1:50" ht="18.75" customHeight="1">
      <c r="C102" s="91"/>
      <c r="D102" s="92"/>
      <c r="E102" s="92"/>
      <c r="F102" s="93"/>
      <c r="G102" s="94"/>
      <c r="H102" s="853" t="s">
        <v>12</v>
      </c>
      <c r="I102" s="95"/>
      <c r="J102" s="95"/>
      <c r="K102" s="96"/>
      <c r="L102" s="95"/>
      <c r="M102" s="96"/>
      <c r="N102" s="97" t="str">
        <f>IF($N$3="","",$N$3)</f>
        <v>○</v>
      </c>
      <c r="O102" s="97" t="str">
        <f>IF($O$3="","",$O$3)</f>
        <v>○</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37" t="s">
        <v>8</v>
      </c>
      <c r="D103" s="738"/>
      <c r="E103" s="739"/>
      <c r="F103" s="100"/>
      <c r="G103" s="179"/>
      <c r="H103" s="854"/>
      <c r="I103" s="750" t="s">
        <v>13</v>
      </c>
      <c r="J103" s="750" t="s">
        <v>19</v>
      </c>
      <c r="K103" s="750" t="s">
        <v>20</v>
      </c>
      <c r="L103" s="750" t="s">
        <v>21</v>
      </c>
      <c r="M103" s="750" t="s">
        <v>22</v>
      </c>
      <c r="N103" s="750" t="s">
        <v>23</v>
      </c>
      <c r="O103" s="750" t="s">
        <v>24</v>
      </c>
      <c r="P103" s="750" t="s">
        <v>25</v>
      </c>
      <c r="Q103" s="750" t="s">
        <v>26</v>
      </c>
      <c r="R103" s="750" t="s">
        <v>54</v>
      </c>
      <c r="S103" s="750" t="s">
        <v>27</v>
      </c>
      <c r="T103" s="750" t="s">
        <v>28</v>
      </c>
      <c r="U103" s="750" t="s">
        <v>29</v>
      </c>
      <c r="V103" s="750" t="s">
        <v>30</v>
      </c>
      <c r="W103" s="750" t="s">
        <v>31</v>
      </c>
      <c r="X103" s="750" t="s">
        <v>32</v>
      </c>
      <c r="Y103" s="750" t="s">
        <v>33</v>
      </c>
      <c r="Z103" s="750" t="s">
        <v>34</v>
      </c>
      <c r="AA103" s="750" t="s">
        <v>35</v>
      </c>
      <c r="AB103" s="750" t="s">
        <v>36</v>
      </c>
      <c r="AC103" s="850" t="s">
        <v>37</v>
      </c>
      <c r="AD103" s="101">
        <v>1</v>
      </c>
      <c r="AE103" s="856" t="s">
        <v>265</v>
      </c>
      <c r="AF103" s="856"/>
      <c r="AG103" s="856"/>
      <c r="AH103" s="856"/>
      <c r="AI103" s="857"/>
    </row>
    <row r="104" spans="1:50" ht="30" customHeight="1">
      <c r="C104" s="740"/>
      <c r="D104" s="738"/>
      <c r="E104" s="739"/>
      <c r="F104" s="746">
        <f>F71</f>
        <v>0</v>
      </c>
      <c r="G104" s="747"/>
      <c r="H104" s="854"/>
      <c r="I104" s="751"/>
      <c r="J104" s="751"/>
      <c r="K104" s="751"/>
      <c r="L104" s="751"/>
      <c r="M104" s="751"/>
      <c r="N104" s="751"/>
      <c r="O104" s="751"/>
      <c r="P104" s="751"/>
      <c r="Q104" s="751"/>
      <c r="R104" s="751"/>
      <c r="S104" s="751"/>
      <c r="T104" s="751"/>
      <c r="U104" s="751"/>
      <c r="V104" s="751"/>
      <c r="W104" s="751"/>
      <c r="X104" s="751"/>
      <c r="Y104" s="751"/>
      <c r="Z104" s="751"/>
      <c r="AA104" s="751"/>
      <c r="AB104" s="751"/>
      <c r="AC104" s="851"/>
      <c r="AD104" s="102">
        <v>2</v>
      </c>
      <c r="AE104" s="856" t="s">
        <v>46</v>
      </c>
      <c r="AF104" s="856"/>
      <c r="AG104" s="856"/>
      <c r="AH104" s="856"/>
      <c r="AI104" s="857"/>
    </row>
    <row r="105" spans="1:50" ht="9" customHeight="1">
      <c r="C105" s="860" t="s">
        <v>9</v>
      </c>
      <c r="D105" s="738"/>
      <c r="E105" s="739"/>
      <c r="F105" s="100"/>
      <c r="G105" s="103"/>
      <c r="H105" s="854"/>
      <c r="I105" s="751"/>
      <c r="J105" s="751"/>
      <c r="K105" s="751"/>
      <c r="L105" s="751"/>
      <c r="M105" s="751"/>
      <c r="N105" s="751"/>
      <c r="O105" s="751"/>
      <c r="P105" s="751"/>
      <c r="Q105" s="751"/>
      <c r="R105" s="751"/>
      <c r="S105" s="751"/>
      <c r="T105" s="751"/>
      <c r="U105" s="751"/>
      <c r="V105" s="751"/>
      <c r="W105" s="751"/>
      <c r="X105" s="751"/>
      <c r="Y105" s="751"/>
      <c r="Z105" s="751"/>
      <c r="AA105" s="751"/>
      <c r="AB105" s="751"/>
      <c r="AC105" s="851"/>
      <c r="AD105" s="102"/>
      <c r="AE105" s="104"/>
      <c r="AF105" s="104"/>
      <c r="AG105" s="104"/>
      <c r="AH105" s="104"/>
      <c r="AI105" s="127"/>
    </row>
    <row r="106" spans="1:50" ht="27.75" customHeight="1" thickBot="1">
      <c r="C106" s="734"/>
      <c r="D106" s="735"/>
      <c r="E106" s="736"/>
      <c r="F106" s="100"/>
      <c r="G106" s="105" t="str">
        <f>G73</f>
        <v>県</v>
      </c>
      <c r="H106" s="855"/>
      <c r="I106" s="752"/>
      <c r="J106" s="752"/>
      <c r="K106" s="752"/>
      <c r="L106" s="752"/>
      <c r="M106" s="752"/>
      <c r="N106" s="752"/>
      <c r="O106" s="752"/>
      <c r="P106" s="752"/>
      <c r="Q106" s="752"/>
      <c r="R106" s="752"/>
      <c r="S106" s="752"/>
      <c r="T106" s="752"/>
      <c r="U106" s="752"/>
      <c r="V106" s="752"/>
      <c r="W106" s="752"/>
      <c r="X106" s="752"/>
      <c r="Y106" s="752"/>
      <c r="Z106" s="752"/>
      <c r="AA106" s="752"/>
      <c r="AB106" s="752"/>
      <c r="AC106" s="852"/>
      <c r="AD106" s="106">
        <v>3</v>
      </c>
      <c r="AE106" s="107" t="s">
        <v>47</v>
      </c>
      <c r="AF106" s="104"/>
      <c r="AG106" s="104"/>
      <c r="AH106" s="104"/>
      <c r="AI106" s="127"/>
    </row>
    <row r="107" spans="1:50" ht="13.5" customHeight="1">
      <c r="C107" s="731" t="s">
        <v>7</v>
      </c>
      <c r="D107" s="732"/>
      <c r="E107" s="733"/>
      <c r="F107" s="841">
        <f>IF($F$8="","",$F$8)</f>
        <v>0</v>
      </c>
      <c r="G107" s="842"/>
      <c r="H107" s="842"/>
      <c r="I107" s="842"/>
      <c r="J107" s="842"/>
      <c r="K107" s="842"/>
      <c r="L107" s="842"/>
      <c r="M107" s="842"/>
      <c r="N107" s="842"/>
      <c r="O107" s="842"/>
      <c r="P107" s="842"/>
      <c r="Q107" s="842"/>
      <c r="R107" s="842"/>
      <c r="S107" s="842"/>
      <c r="T107" s="845" t="s">
        <v>133</v>
      </c>
      <c r="U107" s="845"/>
      <c r="V107" s="845"/>
      <c r="W107" s="845"/>
      <c r="X107" s="845"/>
      <c r="Y107" s="845"/>
      <c r="Z107" s="846" t="s">
        <v>57</v>
      </c>
      <c r="AA107" s="846">
        <f>$AA$8</f>
        <v>1</v>
      </c>
      <c r="AB107" s="848" t="s">
        <v>58</v>
      </c>
      <c r="AC107" s="848" t="s">
        <v>59</v>
      </c>
      <c r="AD107" s="824">
        <v>4</v>
      </c>
      <c r="AE107" s="826" t="s">
        <v>48</v>
      </c>
      <c r="AF107" s="826"/>
      <c r="AG107" s="826"/>
      <c r="AH107" s="826"/>
      <c r="AI107" s="827"/>
    </row>
    <row r="108" spans="1:50" ht="13.5" customHeight="1" thickBot="1">
      <c r="C108" s="734"/>
      <c r="D108" s="735"/>
      <c r="E108" s="736"/>
      <c r="F108" s="843"/>
      <c r="G108" s="844"/>
      <c r="H108" s="844"/>
      <c r="I108" s="844"/>
      <c r="J108" s="844"/>
      <c r="K108" s="844"/>
      <c r="L108" s="844"/>
      <c r="M108" s="844"/>
      <c r="N108" s="844"/>
      <c r="O108" s="844"/>
      <c r="P108" s="844"/>
      <c r="Q108" s="844"/>
      <c r="R108" s="844"/>
      <c r="S108" s="844"/>
      <c r="T108" s="830" t="s">
        <v>134</v>
      </c>
      <c r="U108" s="830"/>
      <c r="V108" s="830"/>
      <c r="W108" s="830"/>
      <c r="X108" s="830"/>
      <c r="Y108" s="830"/>
      <c r="Z108" s="847"/>
      <c r="AA108" s="847"/>
      <c r="AB108" s="849"/>
      <c r="AC108" s="849"/>
      <c r="AD108" s="825"/>
      <c r="AE108" s="828"/>
      <c r="AF108" s="828"/>
      <c r="AG108" s="828"/>
      <c r="AH108" s="828"/>
      <c r="AI108" s="829"/>
    </row>
    <row r="109" spans="1:50" ht="13.5" customHeight="1">
      <c r="C109" s="731" t="s">
        <v>14</v>
      </c>
      <c r="D109" s="732"/>
      <c r="E109" s="733"/>
      <c r="F109" s="108" t="s">
        <v>15</v>
      </c>
      <c r="G109" s="814">
        <f>IF($G$10="","",$G$10)</f>
        <v>0</v>
      </c>
      <c r="H109" s="815"/>
      <c r="I109" s="815"/>
      <c r="J109" s="815"/>
      <c r="K109" s="815"/>
      <c r="L109" s="815"/>
      <c r="M109" s="815"/>
      <c r="N109" s="815"/>
      <c r="O109" s="815"/>
      <c r="P109" s="815"/>
      <c r="Q109" s="815"/>
      <c r="R109" s="815"/>
      <c r="S109" s="815"/>
      <c r="T109" s="815"/>
      <c r="U109" s="815"/>
      <c r="V109" s="815"/>
      <c r="W109" s="815"/>
      <c r="X109" s="815"/>
      <c r="Y109" s="815"/>
      <c r="Z109" s="831"/>
      <c r="AA109" s="835" t="s">
        <v>17</v>
      </c>
      <c r="AB109" s="837" t="s">
        <v>10</v>
      </c>
      <c r="AC109" s="837"/>
      <c r="AD109" s="838"/>
      <c r="AE109" s="838" t="s">
        <v>11</v>
      </c>
      <c r="AF109" s="838"/>
      <c r="AG109" s="109" t="s">
        <v>38</v>
      </c>
      <c r="AH109" s="838" t="s">
        <v>40</v>
      </c>
      <c r="AI109" s="839" t="s">
        <v>41</v>
      </c>
      <c r="AJ109" s="759"/>
      <c r="AU109" s="811"/>
      <c r="AV109" s="811"/>
      <c r="AW109" s="811"/>
      <c r="AX109" s="812"/>
    </row>
    <row r="110" spans="1:50" ht="13.5" customHeight="1" thickBot="1">
      <c r="C110" s="813" t="s">
        <v>6</v>
      </c>
      <c r="D110" s="735"/>
      <c r="E110" s="736"/>
      <c r="F110" s="110">
        <f>IF($F$11="","",$F$11)</f>
        <v>0</v>
      </c>
      <c r="G110" s="832"/>
      <c r="H110" s="833"/>
      <c r="I110" s="833"/>
      <c r="J110" s="833"/>
      <c r="K110" s="833"/>
      <c r="L110" s="833"/>
      <c r="M110" s="833"/>
      <c r="N110" s="833"/>
      <c r="O110" s="833"/>
      <c r="P110" s="833"/>
      <c r="Q110" s="833"/>
      <c r="R110" s="833"/>
      <c r="S110" s="833"/>
      <c r="T110" s="833"/>
      <c r="U110" s="833"/>
      <c r="V110" s="833"/>
      <c r="W110" s="833"/>
      <c r="X110" s="833"/>
      <c r="Y110" s="833"/>
      <c r="Z110" s="834"/>
      <c r="AA110" s="836"/>
      <c r="AB110" s="742"/>
      <c r="AC110" s="742"/>
      <c r="AD110" s="742"/>
      <c r="AE110" s="742"/>
      <c r="AF110" s="742"/>
      <c r="AG110" s="180" t="s">
        <v>39</v>
      </c>
      <c r="AH110" s="742"/>
      <c r="AI110" s="840"/>
      <c r="AJ110" s="759"/>
      <c r="AU110" s="811"/>
      <c r="AV110" s="811"/>
      <c r="AW110" s="811"/>
      <c r="AX110" s="812"/>
    </row>
    <row r="111" spans="1:50" ht="13.5" customHeight="1">
      <c r="C111" s="731" t="s">
        <v>14</v>
      </c>
      <c r="D111" s="732"/>
      <c r="E111" s="733"/>
      <c r="F111" s="112" t="s">
        <v>15</v>
      </c>
      <c r="G111" s="814">
        <f>IF($G$12="","",$G$12)</f>
        <v>0</v>
      </c>
      <c r="H111" s="815"/>
      <c r="I111" s="815"/>
      <c r="J111" s="815"/>
      <c r="K111" s="815"/>
      <c r="L111" s="815"/>
      <c r="M111" s="815"/>
      <c r="N111" s="815"/>
      <c r="O111" s="815"/>
      <c r="P111" s="815"/>
      <c r="Q111" s="815"/>
      <c r="R111" s="815"/>
      <c r="S111" s="815"/>
      <c r="T111" s="815"/>
      <c r="U111" s="815"/>
      <c r="V111" s="815"/>
      <c r="W111" s="815"/>
      <c r="X111" s="815"/>
      <c r="Y111" s="815"/>
      <c r="Z111" s="815"/>
      <c r="AA111" s="805" t="str">
        <f>IF(ISERROR(VLOOKUP(AJ111,【入力用】個人登録!$A$21:$P$50,2,FALSE)),"",VLOOKUP(AJ111,【入力用】個人登録!$A$21:$P$50,2,FALSE)) &amp; IF(ISERROR(VLOOKUP(AJ111,【入力用】個人登録!$A$59:$P$127,2,FALSE)),"",VLOOKUP(AJ111,【入力用】個人登録!$A$59:$P$127,2,FALSE))</f>
        <v/>
      </c>
      <c r="AB111" s="807" t="str">
        <f>IF(ISERROR(VLOOKUP(AJ111,【入力用】個人登録!$A$21:$P$50,5,FALSE)),"",VLOOKUP(AJ111,【入力用】個人登録!$A$21:$P$50,5,FALSE)) &amp; IF(ISERROR(VLOOKUP(AJ111,【入力用】個人登録!$A$59:$P$127,5,FALSE)),"",VLOOKUP(AJ111,【入力用】個人登録!$A$59:$P$127,5,FALSE))</f>
        <v/>
      </c>
      <c r="AC111" s="742"/>
      <c r="AD111" s="742"/>
      <c r="AE111" s="760" t="str">
        <f>TEXT(IF(ISERROR(VLOOKUP(AJ111,【入力用】個人登録!$A$21:$P$50,12,FALSE)),"",VLOOKUP(AJ111,【入力用】個人登録!$A$21:$P$50,12,FALSE)) &amp; IF(ISERROR(VLOOKUP(AJ111,【入力用】個人登録!$A$59:$P$127,12,FALSE)),"",VLOOKUP(AJ111,【入力用】個人登録!$A$59:$P$127,12,FALSE)),"yyyy/m/d")</f>
        <v/>
      </c>
      <c r="AF111" s="761"/>
      <c r="AG111" s="867" t="str">
        <f>IF(AA111="","",$F$8)</f>
        <v/>
      </c>
      <c r="AH111" s="765" t="str">
        <f>IF(ISERROR(VLOOKUP(AJ111,【入力用】個人登録!$A$21:$Q$50,17,FALSE)),"",VLOOKUP(AJ111,【入力用】個人登録!$A$21:$Q$50,17,FALSE)) &amp; IF(ISERROR(VLOOKUP(AJ111,【入力用】個人登録!$A$59:$Q$127,17,FALSE)),"",VLOOKUP(AJ111,【入力用】個人登録!$A$59:$Q$127,17,FALSE))</f>
        <v/>
      </c>
      <c r="AI111" s="900" t="str">
        <f>IF(ISERROR(VLOOKUP(AJ111,【入力用】個人登録!$A$21:$P$50,16,FALSE)),"",VLOOKUP(AJ111,【入力用】個人登録!$A$21:$P$50,16,FALSE)) &amp; IF(ISERROR(VLOOKUP(AJ111,【入力用】個人登録!$A$59:$P$127,16,FALSE)),"",VLOOKUP(AJ111,【入力用】個人登録!$A$59:$P$127,16,FALSE))</f>
        <v/>
      </c>
      <c r="AJ111" s="758" t="s">
        <v>377</v>
      </c>
      <c r="AK111" s="721" t="str">
        <f>IF(ISERROR(VLOOKUP(AJ111,#REF!,18,FALSE)),"",VLOOKUP(AJ111,#REF!,18,FALSE)) &amp; IF(ISERROR(VLOOKUP(AJ111,#REF!,18,FALSE)),"",VLOOKUP(AJ111,#REF!,18,FALSE))</f>
        <v/>
      </c>
    </row>
    <row r="112" spans="1:50" ht="13.5" customHeight="1">
      <c r="C112" s="743" t="s">
        <v>5</v>
      </c>
      <c r="D112" s="744"/>
      <c r="E112" s="745"/>
      <c r="F112" s="113">
        <f>IF($F$13="","",$F$13)</f>
        <v>0</v>
      </c>
      <c r="G112" s="816"/>
      <c r="H112" s="817"/>
      <c r="I112" s="817"/>
      <c r="J112" s="817"/>
      <c r="K112" s="817"/>
      <c r="L112" s="817"/>
      <c r="M112" s="817"/>
      <c r="N112" s="817"/>
      <c r="O112" s="817"/>
      <c r="P112" s="817"/>
      <c r="Q112" s="817"/>
      <c r="R112" s="817"/>
      <c r="S112" s="817"/>
      <c r="T112" s="817"/>
      <c r="U112" s="817"/>
      <c r="V112" s="817"/>
      <c r="W112" s="817"/>
      <c r="X112" s="817"/>
      <c r="Y112" s="817"/>
      <c r="Z112" s="817"/>
      <c r="AA112" s="806"/>
      <c r="AB112" s="742"/>
      <c r="AC112" s="742"/>
      <c r="AD112" s="742"/>
      <c r="AE112" s="762"/>
      <c r="AF112" s="763"/>
      <c r="AG112" s="867"/>
      <c r="AH112" s="766"/>
      <c r="AI112" s="901"/>
      <c r="AJ112" s="758"/>
      <c r="AK112" s="722"/>
    </row>
    <row r="113" spans="1:37" ht="13.5" customHeight="1">
      <c r="C113" s="821" t="s">
        <v>4</v>
      </c>
      <c r="D113" s="822"/>
      <c r="E113" s="823"/>
      <c r="F113" s="796">
        <f>IF($F$14="","",$F$14)</f>
        <v>0</v>
      </c>
      <c r="G113" s="796"/>
      <c r="H113" s="796"/>
      <c r="I113" s="796"/>
      <c r="J113" s="796"/>
      <c r="K113" s="796"/>
      <c r="L113" s="796"/>
      <c r="M113" s="796"/>
      <c r="N113" s="810" t="s">
        <v>135</v>
      </c>
      <c r="O113" s="810"/>
      <c r="P113" s="810"/>
      <c r="Q113" s="796">
        <f>IF($Q$14="","",$Q$14)</f>
        <v>0</v>
      </c>
      <c r="R113" s="796"/>
      <c r="S113" s="796"/>
      <c r="T113" s="796"/>
      <c r="U113" s="796"/>
      <c r="V113" s="796"/>
      <c r="W113" s="796"/>
      <c r="X113" s="796"/>
      <c r="Y113" s="796"/>
      <c r="Z113" s="804"/>
      <c r="AA113" s="805" t="str">
        <f>IF(ISERROR(VLOOKUP(AJ113,【入力用】個人登録!$A$21:$P$50,2,FALSE)),"",VLOOKUP(AJ113,【入力用】個人登録!$A$21:$P$50,2,FALSE)) &amp; IF(ISERROR(VLOOKUP(AJ113,【入力用】個人登録!$A$59:$P$127,2,FALSE)),"",VLOOKUP(AJ113,【入力用】個人登録!$A$59:$P$127,2,FALSE))</f>
        <v/>
      </c>
      <c r="AB113" s="807" t="str">
        <f>IF(ISERROR(VLOOKUP(AJ113,【入力用】個人登録!$A$21:$P$50,5,FALSE)),"",VLOOKUP(AJ113,【入力用】個人登録!$A$21:$P$50,5,FALSE)) &amp; IF(ISERROR(VLOOKUP(AJ113,【入力用】個人登録!$A$59:$P$127,5,FALSE)),"",VLOOKUP(AJ113,【入力用】個人登録!$A$59:$P$127,5,FALSE))</f>
        <v/>
      </c>
      <c r="AC113" s="742"/>
      <c r="AD113" s="742"/>
      <c r="AE113" s="760" t="str">
        <f>TEXT(IF(ISERROR(VLOOKUP(AJ113,【入力用】個人登録!$A$21:$P$50,12,FALSE)),"",VLOOKUP(AJ113,【入力用】個人登録!$A$21:$P$50,12,FALSE)) &amp; IF(ISERROR(VLOOKUP(AJ113,【入力用】個人登録!$A$59:$P$127,12,FALSE)),"",VLOOKUP(AJ113,【入力用】個人登録!$A$59:$P$127,12,FALSE)),"yyyy/m/d")</f>
        <v/>
      </c>
      <c r="AF113" s="761"/>
      <c r="AG113" s="867" t="str">
        <f>IF(AA113="","",$F$8)</f>
        <v/>
      </c>
      <c r="AH113" s="765" t="str">
        <f>IF(ISERROR(VLOOKUP(AJ113,【入力用】個人登録!$A$21:$Q$50,17,FALSE)),"",VLOOKUP(AJ113,【入力用】個人登録!$A$21:$Q$50,17,FALSE)) &amp; IF(ISERROR(VLOOKUP(AJ113,【入力用】個人登録!$A$59:$Q$127,17,FALSE)),"",VLOOKUP(AJ113,【入力用】個人登録!$A$59:$Q$127,17,FALSE))</f>
        <v/>
      </c>
      <c r="AI113" s="900" t="str">
        <f>IF(ISERROR(VLOOKUP(AJ113,【入力用】個人登録!$A$21:$P$50,16,FALSE)),"",VLOOKUP(AJ113,【入力用】個人登録!$A$21:$P$50,16,FALSE)) &amp; IF(ISERROR(VLOOKUP(AJ113,【入力用】個人登録!$A$59:$P$127,16,FALSE)),"",VLOOKUP(AJ113,【入力用】個人登録!$A$59:$P$127,16,FALSE))</f>
        <v/>
      </c>
      <c r="AJ113" s="758" t="s">
        <v>378</v>
      </c>
      <c r="AK113" s="721" t="str">
        <f>IF(ISERROR(VLOOKUP(AJ113,#REF!,18,FALSE)),"",VLOOKUP(AJ113,#REF!,18,FALSE)) &amp; IF(ISERROR(VLOOKUP(AJ113,#REF!,18,FALSE)),"",VLOOKUP(AJ113,#REF!,18,FALSE))</f>
        <v/>
      </c>
    </row>
    <row r="114" spans="1:37" ht="13.5" customHeight="1" thickBot="1">
      <c r="C114" s="813" t="s">
        <v>3</v>
      </c>
      <c r="D114" s="735"/>
      <c r="E114" s="736"/>
      <c r="F114" s="819"/>
      <c r="G114" s="819"/>
      <c r="H114" s="819"/>
      <c r="I114" s="819"/>
      <c r="J114" s="819"/>
      <c r="K114" s="819"/>
      <c r="L114" s="819"/>
      <c r="M114" s="819"/>
      <c r="N114" s="818" t="s">
        <v>136</v>
      </c>
      <c r="O114" s="818"/>
      <c r="P114" s="818"/>
      <c r="Q114" s="819">
        <f>IF($Q$15="","",$Q$15)</f>
        <v>0</v>
      </c>
      <c r="R114" s="819"/>
      <c r="S114" s="819"/>
      <c r="T114" s="819"/>
      <c r="U114" s="819"/>
      <c r="V114" s="819"/>
      <c r="W114" s="819"/>
      <c r="X114" s="819"/>
      <c r="Y114" s="819"/>
      <c r="Z114" s="820"/>
      <c r="AA114" s="806"/>
      <c r="AB114" s="742"/>
      <c r="AC114" s="742"/>
      <c r="AD114" s="742"/>
      <c r="AE114" s="762"/>
      <c r="AF114" s="763"/>
      <c r="AG114" s="867"/>
      <c r="AH114" s="766"/>
      <c r="AI114" s="901"/>
      <c r="AJ114" s="758"/>
      <c r="AK114" s="722"/>
    </row>
    <row r="115" spans="1:37" ht="13.5" customHeight="1">
      <c r="C115" s="731" t="s">
        <v>14</v>
      </c>
      <c r="D115" s="732"/>
      <c r="E115" s="733"/>
      <c r="F115" s="795">
        <f>IF($F$16="","",$F$16)</f>
        <v>0</v>
      </c>
      <c r="G115" s="795"/>
      <c r="H115" s="795"/>
      <c r="I115" s="795"/>
      <c r="J115" s="795"/>
      <c r="K115" s="795"/>
      <c r="L115" s="795"/>
      <c r="M115" s="795"/>
      <c r="N115" s="797" t="s">
        <v>64</v>
      </c>
      <c r="O115" s="798"/>
      <c r="P115" s="799"/>
      <c r="Q115" s="795">
        <f>IF($Q$16="","",$Q$16)</f>
        <v>0</v>
      </c>
      <c r="R115" s="795"/>
      <c r="S115" s="795"/>
      <c r="T115" s="795"/>
      <c r="U115" s="795"/>
      <c r="V115" s="795"/>
      <c r="W115" s="795"/>
      <c r="X115" s="795"/>
      <c r="Y115" s="795"/>
      <c r="Z115" s="803"/>
      <c r="AA115" s="805" t="str">
        <f>IF(ISERROR(VLOOKUP(AJ115,【入力用】個人登録!$A$21:$P$50,2,FALSE)),"",VLOOKUP(AJ115,【入力用】個人登録!$A$21:$P$50,2,FALSE)) &amp; IF(ISERROR(VLOOKUP(AJ115,【入力用】個人登録!$A$59:$P$127,2,FALSE)),"",VLOOKUP(AJ115,【入力用】個人登録!$A$59:$P$127,2,FALSE))</f>
        <v/>
      </c>
      <c r="AB115" s="807" t="str">
        <f>IF(ISERROR(VLOOKUP(AJ115,【入力用】個人登録!$A$21:$P$50,5,FALSE)),"",VLOOKUP(AJ115,【入力用】個人登録!$A$21:$P$50,5,FALSE)) &amp; IF(ISERROR(VLOOKUP(AJ115,【入力用】個人登録!$A$59:$P$127,5,FALSE)),"",VLOOKUP(AJ115,【入力用】個人登録!$A$59:$P$127,5,FALSE))</f>
        <v/>
      </c>
      <c r="AC115" s="742"/>
      <c r="AD115" s="742"/>
      <c r="AE115" s="760" t="str">
        <f>TEXT(IF(ISERROR(VLOOKUP(AJ115,【入力用】個人登録!$A$21:$P$50,12,FALSE)),"",VLOOKUP(AJ115,【入力用】個人登録!$A$21:$P$50,12,FALSE)) &amp; IF(ISERROR(VLOOKUP(AJ115,【入力用】個人登録!$A$59:$P$127,12,FALSE)),"",VLOOKUP(AJ115,【入力用】個人登録!$A$59:$P$127,12,FALSE)),"yyyy/m/d")</f>
        <v/>
      </c>
      <c r="AF115" s="761"/>
      <c r="AG115" s="867" t="str">
        <f>IF(AA115="","",$F$8)</f>
        <v/>
      </c>
      <c r="AH115" s="765" t="str">
        <f>IF(ISERROR(VLOOKUP(AJ115,【入力用】個人登録!$A$21:$Q$50,17,FALSE)),"",VLOOKUP(AJ115,【入力用】個人登録!$A$21:$Q$50,17,FALSE)) &amp; IF(ISERROR(VLOOKUP(AJ115,【入力用】個人登録!$A$59:$Q$127,17,FALSE)),"",VLOOKUP(AJ115,【入力用】個人登録!$A$59:$Q$127,17,FALSE))</f>
        <v/>
      </c>
      <c r="AI115" s="900" t="str">
        <f>IF(ISERROR(VLOOKUP(AJ115,【入力用】個人登録!$A$21:$P$50,16,FALSE)),"",VLOOKUP(AJ115,【入力用】個人登録!$A$21:$P$50,16,FALSE)) &amp; IF(ISERROR(VLOOKUP(AJ115,【入力用】個人登録!$A$59:$P$127,16,FALSE)),"",VLOOKUP(AJ115,【入力用】個人登録!$A$59:$P$127,16,FALSE))</f>
        <v/>
      </c>
      <c r="AJ115" s="758" t="s">
        <v>379</v>
      </c>
      <c r="AK115" s="721" t="str">
        <f>IF(ISERROR(VLOOKUP(AJ115,#REF!,18,FALSE)),"",VLOOKUP(AJ115,#REF!,18,FALSE)) &amp; IF(ISERROR(VLOOKUP(AJ115,#REF!,18,FALSE)),"",VLOOKUP(AJ115,#REF!,18,FALSE))</f>
        <v/>
      </c>
    </row>
    <row r="116" spans="1:37" ht="13.5" customHeight="1">
      <c r="C116" s="743" t="s">
        <v>2</v>
      </c>
      <c r="D116" s="744"/>
      <c r="E116" s="745"/>
      <c r="F116" s="796"/>
      <c r="G116" s="796"/>
      <c r="H116" s="796"/>
      <c r="I116" s="796"/>
      <c r="J116" s="796"/>
      <c r="K116" s="796"/>
      <c r="L116" s="796"/>
      <c r="M116" s="796"/>
      <c r="N116" s="800"/>
      <c r="O116" s="801"/>
      <c r="P116" s="802"/>
      <c r="Q116" s="796" t="str">
        <f>IF(【印刷用】日本協会登録用紙!Q83="","",【印刷用】日本協会登録用紙!Q83)</f>
        <v/>
      </c>
      <c r="R116" s="796"/>
      <c r="S116" s="796"/>
      <c r="T116" s="796"/>
      <c r="U116" s="796"/>
      <c r="V116" s="796"/>
      <c r="W116" s="796"/>
      <c r="X116" s="796"/>
      <c r="Y116" s="796"/>
      <c r="Z116" s="804"/>
      <c r="AA116" s="806"/>
      <c r="AB116" s="742"/>
      <c r="AC116" s="742"/>
      <c r="AD116" s="742"/>
      <c r="AE116" s="762"/>
      <c r="AF116" s="763"/>
      <c r="AG116" s="867"/>
      <c r="AH116" s="766"/>
      <c r="AI116" s="901"/>
      <c r="AJ116" s="758"/>
      <c r="AK116" s="722"/>
    </row>
    <row r="117" spans="1:37" ht="13.5" customHeight="1">
      <c r="C117" s="723" t="s">
        <v>17</v>
      </c>
      <c r="D117" s="724"/>
      <c r="E117" s="742" t="s">
        <v>10</v>
      </c>
      <c r="F117" s="742"/>
      <c r="G117" s="742" t="s">
        <v>11</v>
      </c>
      <c r="H117" s="742"/>
      <c r="I117" s="808" t="s">
        <v>38</v>
      </c>
      <c r="J117" s="808"/>
      <c r="K117" s="808"/>
      <c r="L117" s="808"/>
      <c r="M117" s="808"/>
      <c r="N117" s="808"/>
      <c r="O117" s="742" t="s">
        <v>40</v>
      </c>
      <c r="P117" s="742"/>
      <c r="Q117" s="742"/>
      <c r="R117" s="742"/>
      <c r="S117" s="742"/>
      <c r="T117" s="742"/>
      <c r="U117" s="742"/>
      <c r="V117" s="742"/>
      <c r="W117" s="742" t="s">
        <v>41</v>
      </c>
      <c r="X117" s="742"/>
      <c r="Y117" s="742"/>
      <c r="Z117" s="774"/>
      <c r="AA117" s="805" t="str">
        <f>IF(ISERROR(VLOOKUP(AJ117,【入力用】個人登録!$A$21:$P$50,2,FALSE)),"",VLOOKUP(AJ117,【入力用】個人登録!$A$21:$P$50,2,FALSE)) &amp; IF(ISERROR(VLOOKUP(AJ117,【入力用】個人登録!$A$59:$P$127,2,FALSE)),"",VLOOKUP(AJ117,【入力用】個人登録!$A$59:$P$127,2,FALSE))</f>
        <v/>
      </c>
      <c r="AB117" s="807" t="str">
        <f>IF(ISERROR(VLOOKUP(AJ117,【入力用】個人登録!$A$21:$P$50,5,FALSE)),"",VLOOKUP(AJ117,【入力用】個人登録!$A$21:$P$50,5,FALSE)) &amp; IF(ISERROR(VLOOKUP(AJ117,【入力用】個人登録!$A$59:$P$127,5,FALSE)),"",VLOOKUP(AJ117,【入力用】個人登録!$A$59:$P$127,5,FALSE))</f>
        <v/>
      </c>
      <c r="AC117" s="742"/>
      <c r="AD117" s="742"/>
      <c r="AE117" s="760" t="str">
        <f>TEXT(IF(ISERROR(VLOOKUP(AJ117,【入力用】個人登録!$A$21:$P$50,12,FALSE)),"",VLOOKUP(AJ117,【入力用】個人登録!$A$21:$P$50,12,FALSE)) &amp; IF(ISERROR(VLOOKUP(AJ117,【入力用】個人登録!$A$59:$P$127,12,FALSE)),"",VLOOKUP(AJ117,【入力用】個人登録!$A$59:$P$127,12,FALSE)),"yyyy/m/d")</f>
        <v/>
      </c>
      <c r="AF117" s="761"/>
      <c r="AG117" s="867" t="str">
        <f>IF(AA117="","",$F$8)</f>
        <v/>
      </c>
      <c r="AH117" s="765" t="str">
        <f>IF(ISERROR(VLOOKUP(AJ117,【入力用】個人登録!$A$21:$Q$50,17,FALSE)),"",VLOOKUP(AJ117,【入力用】個人登録!$A$21:$Q$50,17,FALSE)) &amp; IF(ISERROR(VLOOKUP(AJ117,【入力用】個人登録!$A$59:$Q$127,17,FALSE)),"",VLOOKUP(AJ117,【入力用】個人登録!$A$59:$Q$127,17,FALSE))</f>
        <v/>
      </c>
      <c r="AI117" s="900" t="str">
        <f>IF(ISERROR(VLOOKUP(AJ117,【入力用】個人登録!$A$21:$P$50,16,FALSE)),"",VLOOKUP(AJ117,【入力用】個人登録!$A$21:$P$50,16,FALSE)) &amp; IF(ISERROR(VLOOKUP(AJ117,【入力用】個人登録!$A$59:$P$127,16,FALSE)),"",VLOOKUP(AJ117,【入力用】個人登録!$A$59:$P$127,16,FALSE))</f>
        <v/>
      </c>
      <c r="AJ117" s="758"/>
      <c r="AK117" s="721" t="str">
        <f>IF(ISERROR(VLOOKUP(AJ117,#REF!,18,FALSE)),"",VLOOKUP(AJ117,#REF!,18,FALSE)) &amp; IF(ISERROR(VLOOKUP(AJ117,#REF!,18,FALSE)),"",VLOOKUP(AJ117,#REF!,18,FALSE))</f>
        <v/>
      </c>
    </row>
    <row r="118" spans="1:37" ht="13.5" customHeight="1">
      <c r="C118" s="725"/>
      <c r="D118" s="726"/>
      <c r="E118" s="742"/>
      <c r="F118" s="742"/>
      <c r="G118" s="742"/>
      <c r="H118" s="742"/>
      <c r="I118" s="809" t="s">
        <v>39</v>
      </c>
      <c r="J118" s="809"/>
      <c r="K118" s="809"/>
      <c r="L118" s="809"/>
      <c r="M118" s="809"/>
      <c r="N118" s="809"/>
      <c r="O118" s="742"/>
      <c r="P118" s="742"/>
      <c r="Q118" s="742"/>
      <c r="R118" s="742"/>
      <c r="S118" s="742"/>
      <c r="T118" s="742"/>
      <c r="U118" s="742"/>
      <c r="V118" s="742"/>
      <c r="W118" s="742"/>
      <c r="X118" s="742"/>
      <c r="Y118" s="742"/>
      <c r="Z118" s="774"/>
      <c r="AA118" s="806"/>
      <c r="AB118" s="742"/>
      <c r="AC118" s="742"/>
      <c r="AD118" s="742"/>
      <c r="AE118" s="762"/>
      <c r="AF118" s="763"/>
      <c r="AG118" s="867"/>
      <c r="AH118" s="766"/>
      <c r="AI118" s="901"/>
      <c r="AJ118" s="758"/>
      <c r="AK118" s="722"/>
    </row>
    <row r="119" spans="1:37" ht="27" customHeight="1">
      <c r="A119" s="116" t="s">
        <v>457</v>
      </c>
      <c r="B119" s="122" t="str">
        <f>IF(ISERROR(VLOOKUP(A119,#REF!,18,FALSE)),"",VLOOKUP(A119,#REF!,18,FALSE)) &amp; IF(ISERROR(VLOOKUP(A119,#REF!,18,FALSE)),"",VLOOKUP(A119,#REF!,18,FALSE))</f>
        <v/>
      </c>
      <c r="C119" s="727" t="str">
        <f>IF(ISERROR(VLOOKUP(A119,【入力用】個人登録!$A$21:$P$50,2,FALSE)),"",VLOOKUP(A119,【入力用】個人登録!$A$21:$P$50,2,FALSE)) &amp; IF(ISERROR(VLOOKUP(A119,【入力用】個人登録!$A$59:$P$127,2,FALSE)),"",VLOOKUP(A119,【入力用】個人登録!$A$59:$P$127,2,FALSE))</f>
        <v/>
      </c>
      <c r="D119" s="728"/>
      <c r="E119" s="774" t="str">
        <f>IF(ISERROR(VLOOKUP(A119,【入力用】個人登録!$A$21:$P$50,5,FALSE)),"",VLOOKUP(A119,【入力用】個人登録!$A$21:$P$50,5,FALSE)) &amp; IF(ISERROR(VLOOKUP(A119,【入力用】個人登録!$A$59:$P$127,5,FALSE)),"",VLOOKUP(A119,【入力用】個人登録!$A$59:$P$127,5,FALSE))</f>
        <v/>
      </c>
      <c r="F119" s="755"/>
      <c r="G119" s="764" t="str">
        <f>TEXT(IF(ISERROR(VLOOKUP(A119,【入力用】個人登録!$A$21:$P$50,12,FALSE)),"",VLOOKUP(A119,【入力用】個人登録!$A$21:$P$50,12,FALSE)) &amp; IF(ISERROR(VLOOKUP(A119,【入力用】個人登録!$A$59:$P$127,12,FALSE)),"",VLOOKUP(A119,【入力用】個人登録!$A$59:$P$127,12,FALSE)),"yyyy/m/d")</f>
        <v/>
      </c>
      <c r="H119" s="764"/>
      <c r="I119" s="764" t="str">
        <f>IF(C119="","",$F$8)</f>
        <v/>
      </c>
      <c r="J119" s="764"/>
      <c r="K119" s="764"/>
      <c r="L119" s="764"/>
      <c r="M119" s="764"/>
      <c r="N119" s="764"/>
      <c r="O119" s="921" t="str">
        <f>IF(ISERROR(VLOOKUP(A119,【入力用】個人登録!$A$21:$Q$50,17,FALSE)),"",VLOOKUP(A119,【入力用】個人登録!$A$21:$Q$50,17,FALSE)) &amp; IF(ISERROR(VLOOKUP(A119,【入力用】個人登録!$A$59:$Q$127,17,FALSE)),"",VLOOKUP(A119,【入力用】個人登録!$A$59:$Q$127,17,FALSE))</f>
        <v/>
      </c>
      <c r="P119" s="790"/>
      <c r="Q119" s="790"/>
      <c r="R119" s="790"/>
      <c r="S119" s="790"/>
      <c r="T119" s="790"/>
      <c r="U119" s="790"/>
      <c r="V119" s="791"/>
      <c r="W119" s="861" t="str">
        <f>IF(ISERROR(VLOOKUP(A119,【入力用】個人登録!$A$21:$P$50,16,FALSE)),"",VLOOKUP(A119,【入力用】個人登録!$A$21:$P$50,16,FALSE)) &amp; IF(ISERROR(VLOOKUP(A119,【入力用】個人登録!$A$59:$P$127,16,FALSE)),"",VLOOKUP(A119,【入力用】個人登録!$A$59:$P$127,16,FALSE))</f>
        <v/>
      </c>
      <c r="X119" s="922"/>
      <c r="Y119" s="922"/>
      <c r="Z119" s="923"/>
      <c r="AA119" s="120" t="str">
        <f>IF(ISERROR(VLOOKUP(AJ119,【入力用】個人登録!$A$21:$P$50,2,FALSE)),"",VLOOKUP(AJ119,【入力用】個人登録!$A$21:$P$50,2,FALSE)) &amp; IF(ISERROR(VLOOKUP(AJ119,【入力用】個人登録!$A$59:$P$127,2,FALSE)),"",VLOOKUP(AJ119,【入力用】個人登録!$A$59:$P$127,2,FALSE))</f>
        <v/>
      </c>
      <c r="AB119" s="753" t="str">
        <f>IF(ISERROR(VLOOKUP(AJ119,【入力用】個人登録!$A$21:$P$50,5,FALSE)),"",VLOOKUP(AJ119,【入力用】個人登録!$A$21:$P$50,5,FALSE)) &amp; IF(ISERROR(VLOOKUP(AJ119,【入力用】個人登録!$A$59:$P$127,5,FALSE)),"",VLOOKUP(AJ119,【入力用】個人登録!$A$59:$P$127,5,FALSE))</f>
        <v/>
      </c>
      <c r="AC119" s="754"/>
      <c r="AD119" s="755"/>
      <c r="AE119" s="756" t="str">
        <f>TEXT(IF(ISERROR(VLOOKUP(AJ119,【入力用】個人登録!$A$21:$P$50,12,FALSE)),"",VLOOKUP(AJ119,【入力用】個人登録!$A$21:$P$50,12,FALSE)) &amp; IF(ISERROR(VLOOKUP(AJ119,【入力用】個人登録!$A$59:$P$127,12,FALSE)),"",VLOOKUP(AJ119,【入力用】個人登録!$A$59:$P$127,12,FALSE)),"yyyy/m/d")</f>
        <v/>
      </c>
      <c r="AF119" s="757"/>
      <c r="AG119" s="181" t="str">
        <f>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IF(ISERROR(VLOOKUP(AJ119,#REF!,18,FALSE)),"",VLOOKUP(AJ119,#REF!,18,FALSE)) &amp; IF(ISERROR(VLOOKUP(AJ119,#REF!,18,FALSE)),"",VLOOKUP(AJ119,#REF!,18,FALSE))</f>
        <v/>
      </c>
    </row>
    <row r="120" spans="1:37" ht="27" customHeight="1">
      <c r="A120" s="116" t="s">
        <v>458</v>
      </c>
      <c r="B120" s="122" t="str">
        <f>IF(ISERROR(VLOOKUP(A120,#REF!,18,FALSE)),"",VLOOKUP(A120,#REF!,18,FALSE)) &amp; IF(ISERROR(VLOOKUP(A120,#REF!,18,FALSE)),"",VLOOKUP(A120,#REF!,18,FALSE))</f>
        <v/>
      </c>
      <c r="C120" s="727" t="str">
        <f>IF(ISERROR(VLOOKUP(A120,【入力用】個人登録!$A$21:$P$50,2,FALSE)),"",VLOOKUP(A120,【入力用】個人登録!$A$21:$P$50,2,FALSE)) &amp; IF(ISERROR(VLOOKUP(A120,【入力用】個人登録!$A$59:$P$127,2,FALSE)),"",VLOOKUP(A120,【入力用】個人登録!$A$59:$P$127,2,FALSE))</f>
        <v/>
      </c>
      <c r="D120" s="728"/>
      <c r="E120" s="774" t="str">
        <f>IF(ISERROR(VLOOKUP(A120,【入力用】個人登録!$A$21:$P$50,5,FALSE)),"",VLOOKUP(A120,【入力用】個人登録!$A$21:$P$50,5,FALSE)) &amp; IF(ISERROR(VLOOKUP(A120,【入力用】個人登録!$A$59:$P$127,5,FALSE)),"",VLOOKUP(A120,【入力用】個人登録!$A$59:$P$127,5,FALSE))</f>
        <v/>
      </c>
      <c r="F120" s="755"/>
      <c r="G120" s="764" t="str">
        <f>TEXT(IF(ISERROR(VLOOKUP(A120,【入力用】個人登録!$A$21:$P$50,12,FALSE)),"",VLOOKUP(A120,【入力用】個人登録!$A$21:$P$50,12,FALSE)) &amp; IF(ISERROR(VLOOKUP(A120,【入力用】個人登録!$A$59:$P$127,12,FALSE)),"",VLOOKUP(A120,【入力用】個人登録!$A$59:$P$127,12,FALSE)),"yyyy/m/d")</f>
        <v/>
      </c>
      <c r="H120" s="764"/>
      <c r="I120" s="764" t="str">
        <f t="shared" ref="I120:I130" si="6">IF(C120="","",$F$8)</f>
        <v/>
      </c>
      <c r="J120" s="764"/>
      <c r="K120" s="764"/>
      <c r="L120" s="764"/>
      <c r="M120" s="764"/>
      <c r="N120" s="764"/>
      <c r="O120" s="921" t="str">
        <f>IF(ISERROR(VLOOKUP(A120,【入力用】個人登録!$A$21:$Q$50,17,FALSE)),"",VLOOKUP(A120,【入力用】個人登録!$A$21:$Q$50,17,FALSE)) &amp; IF(ISERROR(VLOOKUP(A120,【入力用】個人登録!$A$59:$Q$127,17,FALSE)),"",VLOOKUP(A120,【入力用】個人登録!$A$59:$Q$127,17,FALSE))</f>
        <v/>
      </c>
      <c r="P120" s="790"/>
      <c r="Q120" s="790"/>
      <c r="R120" s="790"/>
      <c r="S120" s="790"/>
      <c r="T120" s="790"/>
      <c r="U120" s="790"/>
      <c r="V120" s="791"/>
      <c r="W120" s="861" t="str">
        <f>IF(ISERROR(VLOOKUP(A120,【入力用】個人登録!$A$21:$P$50,16,FALSE)),"",VLOOKUP(A120,【入力用】個人登録!$A$21:$P$50,16,FALSE)) &amp; IF(ISERROR(VLOOKUP(A120,【入力用】個人登録!$A$59:$P$127,16,FALSE)),"",VLOOKUP(A120,【入力用】個人登録!$A$59:$P$127,16,FALSE))</f>
        <v/>
      </c>
      <c r="X120" s="922"/>
      <c r="Y120" s="922"/>
      <c r="Z120" s="923"/>
      <c r="AA120" s="120" t="str">
        <f>IF(ISERROR(VLOOKUP(AJ120,【入力用】個人登録!$A$21:$P$50,2,FALSE)),"",VLOOKUP(AJ120,【入力用】個人登録!$A$21:$P$50,2,FALSE)) &amp; IF(ISERROR(VLOOKUP(AJ120,【入力用】個人登録!$A$59:$P$127,2,FALSE)),"",VLOOKUP(AJ120,【入力用】個人登録!$A$59:$P$127,2,FALSE))</f>
        <v/>
      </c>
      <c r="AB120" s="753" t="str">
        <f>IF(ISERROR(VLOOKUP(AJ120,【入力用】個人登録!$A$21:$P$50,5,FALSE)),"",VLOOKUP(AJ120,【入力用】個人登録!$A$21:$P$50,5,FALSE)) &amp; IF(ISERROR(VLOOKUP(AJ120,【入力用】個人登録!$A$59:$P$127,5,FALSE)),"",VLOOKUP(AJ120,【入力用】個人登録!$A$59:$P$127,5,FALSE))</f>
        <v/>
      </c>
      <c r="AC120" s="754"/>
      <c r="AD120" s="755"/>
      <c r="AE120" s="756" t="str">
        <f>TEXT(IF(ISERROR(VLOOKUP(AJ120,【入力用】個人登録!$A$21:$P$50,12,FALSE)),"",VLOOKUP(AJ120,【入力用】個人登録!$A$21:$P$50,12,FALSE)) &amp; IF(ISERROR(VLOOKUP(AJ120,【入力用】個人登録!$A$59:$P$127,12,FALSE)),"",VLOOKUP(AJ120,【入力用】個人登録!$A$59:$P$127,12,FALSE)),"yyyy/m/d")</f>
        <v/>
      </c>
      <c r="AF120" s="757"/>
      <c r="AG120" s="181" t="str">
        <f t="shared" ref="AG120:AG130" si="7">IF(AA120="","",$F$8)</f>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IF(ISERROR(VLOOKUP(AJ120,#REF!,18,FALSE)),"",VLOOKUP(AJ120,#REF!,18,FALSE)) &amp; IF(ISERROR(VLOOKUP(AJ120,#REF!,18,FALSE)),"",VLOOKUP(AJ120,#REF!,18,FALSE))</f>
        <v/>
      </c>
    </row>
    <row r="121" spans="1:37" ht="27" customHeight="1">
      <c r="A121" s="116" t="s">
        <v>459</v>
      </c>
      <c r="B121" s="122" t="str">
        <f>IF(ISERROR(VLOOKUP(A121,#REF!,18,FALSE)),"",VLOOKUP(A121,#REF!,18,FALSE)) &amp; IF(ISERROR(VLOOKUP(A121,#REF!,18,FALSE)),"",VLOOKUP(A121,#REF!,18,FALSE))</f>
        <v/>
      </c>
      <c r="C121" s="727" t="str">
        <f>IF(ISERROR(VLOOKUP(A121,【入力用】個人登録!$A$21:$P$50,2,FALSE)),"",VLOOKUP(A121,【入力用】個人登録!$A$21:$P$50,2,FALSE)) &amp; IF(ISERROR(VLOOKUP(A121,【入力用】個人登録!$A$59:$P$127,2,FALSE)),"",VLOOKUP(A121,【入力用】個人登録!$A$59:$P$127,2,FALSE))</f>
        <v/>
      </c>
      <c r="D121" s="728"/>
      <c r="E121" s="774" t="str">
        <f>IF(ISERROR(VLOOKUP(A121,【入力用】個人登録!$A$21:$P$50,5,FALSE)),"",VLOOKUP(A121,【入力用】個人登録!$A$21:$P$50,5,FALSE)) &amp; IF(ISERROR(VLOOKUP(A121,【入力用】個人登録!$A$59:$P$127,5,FALSE)),"",VLOOKUP(A121,【入力用】個人登録!$A$59:$P$127,5,FALSE))</f>
        <v/>
      </c>
      <c r="F121" s="755"/>
      <c r="G121" s="764" t="str">
        <f>TEXT(IF(ISERROR(VLOOKUP(A121,【入力用】個人登録!$A$21:$P$50,12,FALSE)),"",VLOOKUP(A121,【入力用】個人登録!$A$21:$P$50,12,FALSE)) &amp; IF(ISERROR(VLOOKUP(A121,【入力用】個人登録!$A$59:$P$127,12,FALSE)),"",VLOOKUP(A121,【入力用】個人登録!$A$59:$P$127,12,FALSE)),"yyyy/m/d")</f>
        <v/>
      </c>
      <c r="H121" s="764"/>
      <c r="I121" s="764" t="str">
        <f t="shared" si="6"/>
        <v/>
      </c>
      <c r="J121" s="764"/>
      <c r="K121" s="764"/>
      <c r="L121" s="764"/>
      <c r="M121" s="764"/>
      <c r="N121" s="764"/>
      <c r="O121" s="921" t="str">
        <f>IF(ISERROR(VLOOKUP(A121,【入力用】個人登録!$A$21:$Q$50,17,FALSE)),"",VLOOKUP(A121,【入力用】個人登録!$A$21:$Q$50,17,FALSE)) &amp; IF(ISERROR(VLOOKUP(A121,【入力用】個人登録!$A$59:$Q$127,17,FALSE)),"",VLOOKUP(A121,【入力用】個人登録!$A$59:$Q$127,17,FALSE))</f>
        <v/>
      </c>
      <c r="P121" s="790"/>
      <c r="Q121" s="790"/>
      <c r="R121" s="790"/>
      <c r="S121" s="790"/>
      <c r="T121" s="790"/>
      <c r="U121" s="790"/>
      <c r="V121" s="791"/>
      <c r="W121" s="861" t="str">
        <f>IF(ISERROR(VLOOKUP(A121,【入力用】個人登録!$A$21:$P$50,16,FALSE)),"",VLOOKUP(A121,【入力用】個人登録!$A$21:$P$50,16,FALSE)) &amp; IF(ISERROR(VLOOKUP(A121,【入力用】個人登録!$A$59:$P$127,16,FALSE)),"",VLOOKUP(A121,【入力用】個人登録!$A$59:$P$127,16,FALSE))</f>
        <v/>
      </c>
      <c r="X121" s="922"/>
      <c r="Y121" s="922"/>
      <c r="Z121" s="923"/>
      <c r="AA121" s="120" t="str">
        <f>IF(ISERROR(VLOOKUP(AJ121,【入力用】個人登録!$A$21:$P$50,2,FALSE)),"",VLOOKUP(AJ121,【入力用】個人登録!$A$21:$P$50,2,FALSE)) &amp; IF(ISERROR(VLOOKUP(AJ121,【入力用】個人登録!$A$59:$P$127,2,FALSE)),"",VLOOKUP(AJ121,【入力用】個人登録!$A$59:$P$127,2,FALSE))</f>
        <v/>
      </c>
      <c r="AB121" s="753" t="str">
        <f>IF(ISERROR(VLOOKUP(AJ121,【入力用】個人登録!$A$21:$P$50,5,FALSE)),"",VLOOKUP(AJ121,【入力用】個人登録!$A$21:$P$50,5,FALSE)) &amp; IF(ISERROR(VLOOKUP(AJ121,【入力用】個人登録!$A$59:$P$127,5,FALSE)),"",VLOOKUP(AJ121,【入力用】個人登録!$A$59:$P$127,5,FALSE))</f>
        <v/>
      </c>
      <c r="AC121" s="754"/>
      <c r="AD121" s="755"/>
      <c r="AE121" s="756" t="str">
        <f>TEXT(IF(ISERROR(VLOOKUP(AJ121,【入力用】個人登録!$A$21:$P$50,12,FALSE)),"",VLOOKUP(AJ121,【入力用】個人登録!$A$21:$P$50,12,FALSE)) &amp; IF(ISERROR(VLOOKUP(AJ121,【入力用】個人登録!$A$59:$P$127,12,FALSE)),"",VLOOKUP(AJ121,【入力用】個人登録!$A$59:$P$127,12,FALSE)),"yyyy/m/d")</f>
        <v/>
      </c>
      <c r="AF121" s="757"/>
      <c r="AG121" s="181" t="str">
        <f t="shared" si="7"/>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IF(ISERROR(VLOOKUP(AJ121,#REF!,18,FALSE)),"",VLOOKUP(AJ121,#REF!,18,FALSE)) &amp; IF(ISERROR(VLOOKUP(AJ121,#REF!,18,FALSE)),"",VLOOKUP(AJ121,#REF!,18,FALSE))</f>
        <v/>
      </c>
    </row>
    <row r="122" spans="1:37" ht="27" customHeight="1">
      <c r="A122" s="116" t="s">
        <v>460</v>
      </c>
      <c r="B122" s="122" t="str">
        <f>IF(ISERROR(VLOOKUP(A122,#REF!,18,FALSE)),"",VLOOKUP(A122,#REF!,18,FALSE)) &amp; IF(ISERROR(VLOOKUP(A122,#REF!,18,FALSE)),"",VLOOKUP(A122,#REF!,18,FALSE))</f>
        <v/>
      </c>
      <c r="C122" s="727" t="str">
        <f>IF(ISERROR(VLOOKUP(A122,【入力用】個人登録!$A$21:$P$50,2,FALSE)),"",VLOOKUP(A122,【入力用】個人登録!$A$21:$P$50,2,FALSE)) &amp; IF(ISERROR(VLOOKUP(A122,【入力用】個人登録!$A$59:$P$127,2,FALSE)),"",VLOOKUP(A122,【入力用】個人登録!$A$59:$P$127,2,FALSE))</f>
        <v/>
      </c>
      <c r="D122" s="728"/>
      <c r="E122" s="774" t="str">
        <f>IF(ISERROR(VLOOKUP(A122,【入力用】個人登録!$A$21:$P$50,5,FALSE)),"",VLOOKUP(A122,【入力用】個人登録!$A$21:$P$50,5,FALSE)) &amp; IF(ISERROR(VLOOKUP(A122,【入力用】個人登録!$A$59:$P$127,5,FALSE)),"",VLOOKUP(A122,【入力用】個人登録!$A$59:$P$127,5,FALSE))</f>
        <v/>
      </c>
      <c r="F122" s="755"/>
      <c r="G122" s="764" t="str">
        <f>TEXT(IF(ISERROR(VLOOKUP(A122,【入力用】個人登録!$A$21:$P$50,12,FALSE)),"",VLOOKUP(A122,【入力用】個人登録!$A$21:$P$50,12,FALSE)) &amp; IF(ISERROR(VLOOKUP(A122,【入力用】個人登録!$A$59:$P$127,12,FALSE)),"",VLOOKUP(A122,【入力用】個人登録!$A$59:$P$127,12,FALSE)),"yyyy/m/d")</f>
        <v/>
      </c>
      <c r="H122" s="764"/>
      <c r="I122" s="764" t="str">
        <f t="shared" si="6"/>
        <v/>
      </c>
      <c r="J122" s="764"/>
      <c r="K122" s="764"/>
      <c r="L122" s="764"/>
      <c r="M122" s="764"/>
      <c r="N122" s="764"/>
      <c r="O122" s="921" t="str">
        <f>IF(ISERROR(VLOOKUP(A122,【入力用】個人登録!$A$21:$Q$50,17,FALSE)),"",VLOOKUP(A122,【入力用】個人登録!$A$21:$Q$50,17,FALSE)) &amp; IF(ISERROR(VLOOKUP(A122,【入力用】個人登録!$A$59:$Q$127,17,FALSE)),"",VLOOKUP(A122,【入力用】個人登録!$A$59:$Q$127,17,FALSE))</f>
        <v/>
      </c>
      <c r="P122" s="790"/>
      <c r="Q122" s="790"/>
      <c r="R122" s="790"/>
      <c r="S122" s="790"/>
      <c r="T122" s="790"/>
      <c r="U122" s="790"/>
      <c r="V122" s="791"/>
      <c r="W122" s="861" t="str">
        <f>IF(ISERROR(VLOOKUP(A122,【入力用】個人登録!$A$21:$P$50,16,FALSE)),"",VLOOKUP(A122,【入力用】個人登録!$A$21:$P$50,16,FALSE)) &amp; IF(ISERROR(VLOOKUP(A122,【入力用】個人登録!$A$59:$P$127,16,FALSE)),"",VLOOKUP(A122,【入力用】個人登録!$A$59:$P$127,16,FALSE))</f>
        <v/>
      </c>
      <c r="X122" s="922"/>
      <c r="Y122" s="922"/>
      <c r="Z122" s="923"/>
      <c r="AA122" s="120" t="str">
        <f>IF(ISERROR(VLOOKUP(AJ122,【入力用】個人登録!$A$21:$P$50,2,FALSE)),"",VLOOKUP(AJ122,【入力用】個人登録!$A$21:$P$50,2,FALSE)) &amp; IF(ISERROR(VLOOKUP(AJ122,【入力用】個人登録!$A$59:$P$127,2,FALSE)),"",VLOOKUP(AJ122,【入力用】個人登録!$A$59:$P$127,2,FALSE))</f>
        <v/>
      </c>
      <c r="AB122" s="753" t="str">
        <f>IF(ISERROR(VLOOKUP(AJ122,【入力用】個人登録!$A$21:$P$50,5,FALSE)),"",VLOOKUP(AJ122,【入力用】個人登録!$A$21:$P$50,5,FALSE)) &amp; IF(ISERROR(VLOOKUP(AJ122,【入力用】個人登録!$A$59:$P$127,5,FALSE)),"",VLOOKUP(AJ122,【入力用】個人登録!$A$59:$P$127,5,FALSE))</f>
        <v/>
      </c>
      <c r="AC122" s="754"/>
      <c r="AD122" s="755"/>
      <c r="AE122" s="756" t="str">
        <f>TEXT(IF(ISERROR(VLOOKUP(AJ122,【入力用】個人登録!$A$21:$P$50,12,FALSE)),"",VLOOKUP(AJ122,【入力用】個人登録!$A$21:$P$50,12,FALSE)) &amp; IF(ISERROR(VLOOKUP(AJ122,【入力用】個人登録!$A$59:$P$127,12,FALSE)),"",VLOOKUP(AJ122,【入力用】個人登録!$A$59:$P$127,12,FALSE)),"yyyy/m/d")</f>
        <v/>
      </c>
      <c r="AF122" s="757"/>
      <c r="AG122" s="181" t="str">
        <f t="shared" si="7"/>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IF(ISERROR(VLOOKUP(A123,#REF!,18,FALSE)),"",VLOOKUP(A123,#REF!,18,FALSE)) &amp; IF(ISERROR(VLOOKUP(A123,#REF!,18,FALSE)),"",VLOOKUP(A123,#REF!,18,FALSE))</f>
        <v/>
      </c>
      <c r="C123" s="727" t="str">
        <f>IF(ISERROR(VLOOKUP(A123,【入力用】個人登録!$A$21:$P$50,2,FALSE)),"",VLOOKUP(A123,【入力用】個人登録!$A$21:$P$50,2,FALSE)) &amp; IF(ISERROR(VLOOKUP(A123,【入力用】個人登録!$A$59:$P$127,2,FALSE)),"",VLOOKUP(A123,【入力用】個人登録!$A$59:$P$127,2,FALSE))</f>
        <v/>
      </c>
      <c r="D123" s="728"/>
      <c r="E123" s="774" t="str">
        <f>IF(ISERROR(VLOOKUP(A123,【入力用】個人登録!$A$21:$P$50,5,FALSE)),"",VLOOKUP(A123,【入力用】個人登録!$A$21:$P$50,5,FALSE)) &amp; IF(ISERROR(VLOOKUP(A123,【入力用】個人登録!$A$59:$P$127,5,FALSE)),"",VLOOKUP(A123,【入力用】個人登録!$A$59:$P$127,5,FALSE))</f>
        <v/>
      </c>
      <c r="F123" s="755"/>
      <c r="G123" s="764" t="str">
        <f>TEXT(IF(ISERROR(VLOOKUP(A123,【入力用】個人登録!$A$21:$P$50,12,FALSE)),"",VLOOKUP(A123,【入力用】個人登録!$A$21:$P$50,12,FALSE)) &amp; IF(ISERROR(VLOOKUP(A123,【入力用】個人登録!$A$59:$P$127,12,FALSE)),"",VLOOKUP(A123,【入力用】個人登録!$A$59:$P$127,12,FALSE)),"yyyy/m/d")</f>
        <v/>
      </c>
      <c r="H123" s="764"/>
      <c r="I123" s="764" t="str">
        <f t="shared" si="6"/>
        <v/>
      </c>
      <c r="J123" s="764"/>
      <c r="K123" s="764"/>
      <c r="L123" s="764"/>
      <c r="M123" s="764"/>
      <c r="N123" s="764"/>
      <c r="O123" s="921" t="str">
        <f>IF(ISERROR(VLOOKUP(A123,【入力用】個人登録!$A$21:$Q$50,17,FALSE)),"",VLOOKUP(A123,【入力用】個人登録!$A$21:$Q$50,17,FALSE)) &amp; IF(ISERROR(VLOOKUP(A123,【入力用】個人登録!$A$59:$Q$127,17,FALSE)),"",VLOOKUP(A123,【入力用】個人登録!$A$59:$Q$127,17,FALSE))</f>
        <v/>
      </c>
      <c r="P123" s="790"/>
      <c r="Q123" s="790"/>
      <c r="R123" s="790"/>
      <c r="S123" s="790"/>
      <c r="T123" s="790"/>
      <c r="U123" s="790"/>
      <c r="V123" s="791"/>
      <c r="W123" s="861" t="str">
        <f>IF(ISERROR(VLOOKUP(A123,【入力用】個人登録!$A$21:$P$50,16,FALSE)),"",VLOOKUP(A123,【入力用】個人登録!$A$21:$P$50,16,FALSE)) &amp; IF(ISERROR(VLOOKUP(A123,【入力用】個人登録!$A$59:$P$127,16,FALSE)),"",VLOOKUP(A123,【入力用】個人登録!$A$59:$P$127,16,FALSE))</f>
        <v/>
      </c>
      <c r="X123" s="922"/>
      <c r="Y123" s="922"/>
      <c r="Z123" s="923"/>
      <c r="AA123" s="120" t="str">
        <f>IF(ISERROR(VLOOKUP(AJ123,【入力用】個人登録!$A$21:$P$50,2,FALSE)),"",VLOOKUP(AJ123,【入力用】個人登録!$A$21:$P$50,2,FALSE)) &amp; IF(ISERROR(VLOOKUP(AJ123,【入力用】個人登録!$A$59:$P$127,2,FALSE)),"",VLOOKUP(AJ123,【入力用】個人登録!$A$59:$P$127,2,FALSE))</f>
        <v/>
      </c>
      <c r="AB123" s="753" t="str">
        <f>IF(ISERROR(VLOOKUP(AJ123,【入力用】個人登録!$A$21:$P$50,5,FALSE)),"",VLOOKUP(AJ123,【入力用】個人登録!$A$21:$P$50,5,FALSE)) &amp; IF(ISERROR(VLOOKUP(AJ123,【入力用】個人登録!$A$59:$P$127,5,FALSE)),"",VLOOKUP(AJ123,【入力用】個人登録!$A$59:$P$127,5,FALSE))</f>
        <v/>
      </c>
      <c r="AC123" s="754"/>
      <c r="AD123" s="755"/>
      <c r="AE123" s="756" t="str">
        <f>TEXT(IF(ISERROR(VLOOKUP(AJ123,【入力用】個人登録!$A$21:$P$50,12,FALSE)),"",VLOOKUP(AJ123,【入力用】個人登録!$A$21:$P$50,12,FALSE)) &amp; IF(ISERROR(VLOOKUP(AJ123,【入力用】個人登録!$A$59:$P$127,12,FALSE)),"",VLOOKUP(AJ123,【入力用】個人登録!$A$59:$P$127,12,FALSE)),"yyyy/m/d")</f>
        <v/>
      </c>
      <c r="AF123" s="757"/>
      <c r="AG123" s="181" t="str">
        <f t="shared" si="7"/>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IF(ISERROR(VLOOKUP(A124,#REF!,18,FALSE)),"",VLOOKUP(A124,#REF!,18,FALSE)) &amp; IF(ISERROR(VLOOKUP(A124,#REF!,18,FALSE)),"",VLOOKUP(A124,#REF!,18,FALSE))</f>
        <v/>
      </c>
      <c r="C124" s="727" t="str">
        <f>IF(ISERROR(VLOOKUP(A124,【入力用】個人登録!$A$21:$P$50,2,FALSE)),"",VLOOKUP(A124,【入力用】個人登録!$A$21:$P$50,2,FALSE)) &amp; IF(ISERROR(VLOOKUP(A124,【入力用】個人登録!$A$59:$P$127,2,FALSE)),"",VLOOKUP(A124,【入力用】個人登録!$A$59:$P$127,2,FALSE))</f>
        <v/>
      </c>
      <c r="D124" s="728"/>
      <c r="E124" s="774" t="str">
        <f>IF(ISERROR(VLOOKUP(A124,【入力用】個人登録!$A$21:$P$50,5,FALSE)),"",VLOOKUP(A124,【入力用】個人登録!$A$21:$P$50,5,FALSE)) &amp; IF(ISERROR(VLOOKUP(A124,【入力用】個人登録!$A$59:$P$127,5,FALSE)),"",VLOOKUP(A124,【入力用】個人登録!$A$59:$P$127,5,FALSE))</f>
        <v/>
      </c>
      <c r="F124" s="755"/>
      <c r="G124" s="764" t="str">
        <f>TEXT(IF(ISERROR(VLOOKUP(A124,【入力用】個人登録!$A$21:$P$50,12,FALSE)),"",VLOOKUP(A124,【入力用】個人登録!$A$21:$P$50,12,FALSE)) &amp; IF(ISERROR(VLOOKUP(A124,【入力用】個人登録!$A$59:$P$127,12,FALSE)),"",VLOOKUP(A124,【入力用】個人登録!$A$59:$P$127,12,FALSE)),"yyyy/m/d")</f>
        <v/>
      </c>
      <c r="H124" s="764"/>
      <c r="I124" s="764" t="str">
        <f t="shared" si="6"/>
        <v/>
      </c>
      <c r="J124" s="764"/>
      <c r="K124" s="764"/>
      <c r="L124" s="764"/>
      <c r="M124" s="764"/>
      <c r="N124" s="764"/>
      <c r="O124" s="921" t="str">
        <f>IF(ISERROR(VLOOKUP(A124,【入力用】個人登録!$A$21:$Q$50,17,FALSE)),"",VLOOKUP(A124,【入力用】個人登録!$A$21:$Q$50,17,FALSE)) &amp; IF(ISERROR(VLOOKUP(A124,【入力用】個人登録!$A$59:$Q$127,17,FALSE)),"",VLOOKUP(A124,【入力用】個人登録!$A$59:$Q$127,17,FALSE))</f>
        <v/>
      </c>
      <c r="P124" s="790"/>
      <c r="Q124" s="790"/>
      <c r="R124" s="790"/>
      <c r="S124" s="790"/>
      <c r="T124" s="790"/>
      <c r="U124" s="790"/>
      <c r="V124" s="791"/>
      <c r="W124" s="861" t="str">
        <f>IF(ISERROR(VLOOKUP(A124,【入力用】個人登録!$A$21:$P$50,16,FALSE)),"",VLOOKUP(A124,【入力用】個人登録!$A$21:$P$50,16,FALSE)) &amp; IF(ISERROR(VLOOKUP(A124,【入力用】個人登録!$A$59:$P$127,16,FALSE)),"",VLOOKUP(A124,【入力用】個人登録!$A$59:$P$127,16,FALSE))</f>
        <v/>
      </c>
      <c r="X124" s="922"/>
      <c r="Y124" s="922"/>
      <c r="Z124" s="923"/>
      <c r="AA124" s="120" t="str">
        <f>IF(ISERROR(VLOOKUP(AJ124,【入力用】個人登録!$A$21:$P$50,2,FALSE)),"",VLOOKUP(AJ124,【入力用】個人登録!$A$21:$P$50,2,FALSE)) &amp; IF(ISERROR(VLOOKUP(AJ124,【入力用】個人登録!$A$59:$P$127,2,FALSE)),"",VLOOKUP(AJ124,【入力用】個人登録!$A$59:$P$127,2,FALSE))</f>
        <v/>
      </c>
      <c r="AB124" s="753" t="str">
        <f>IF(ISERROR(VLOOKUP(AJ124,【入力用】個人登録!$A$21:$P$50,5,FALSE)),"",VLOOKUP(AJ124,【入力用】個人登録!$A$21:$P$50,5,FALSE)) &amp; IF(ISERROR(VLOOKUP(AJ124,【入力用】個人登録!$A$59:$P$127,5,FALSE)),"",VLOOKUP(AJ124,【入力用】個人登録!$A$59:$P$127,5,FALSE))</f>
        <v/>
      </c>
      <c r="AC124" s="754"/>
      <c r="AD124" s="755"/>
      <c r="AE124" s="756" t="str">
        <f>TEXT(IF(ISERROR(VLOOKUP(AJ124,【入力用】個人登録!$A$21:$P$50,12,FALSE)),"",VLOOKUP(AJ124,【入力用】個人登録!$A$21:$P$50,12,FALSE)) &amp; IF(ISERROR(VLOOKUP(AJ124,【入力用】個人登録!$A$59:$P$127,12,FALSE)),"",VLOOKUP(AJ124,【入力用】個人登録!$A$59:$P$127,12,FALSE)),"yyyy/m/d")</f>
        <v/>
      </c>
      <c r="AF124" s="757"/>
      <c r="AG124" s="181" t="str">
        <f t="shared" si="7"/>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IF(ISERROR(VLOOKUP(A125,#REF!,18,FALSE)),"",VLOOKUP(A125,#REF!,18,FALSE)) &amp; IF(ISERROR(VLOOKUP(A125,#REF!,18,FALSE)),"",VLOOKUP(A125,#REF!,18,FALSE))</f>
        <v/>
      </c>
      <c r="C125" s="727" t="str">
        <f>IF(ISERROR(VLOOKUP(A125,【入力用】個人登録!$A$21:$P$50,2,FALSE)),"",VLOOKUP(A125,【入力用】個人登録!$A$21:$P$50,2,FALSE)) &amp; IF(ISERROR(VLOOKUP(A125,【入力用】個人登録!$A$59:$P$127,2,FALSE)),"",VLOOKUP(A125,【入力用】個人登録!$A$59:$P$127,2,FALSE))</f>
        <v/>
      </c>
      <c r="D125" s="728"/>
      <c r="E125" s="774" t="str">
        <f>IF(ISERROR(VLOOKUP(A125,【入力用】個人登録!$A$21:$P$50,5,FALSE)),"",VLOOKUP(A125,【入力用】個人登録!$A$21:$P$50,5,FALSE)) &amp; IF(ISERROR(VLOOKUP(A125,【入力用】個人登録!$A$59:$P$127,5,FALSE)),"",VLOOKUP(A125,【入力用】個人登録!$A$59:$P$127,5,FALSE))</f>
        <v/>
      </c>
      <c r="F125" s="755"/>
      <c r="G125" s="764" t="str">
        <f>TEXT(IF(ISERROR(VLOOKUP(A125,【入力用】個人登録!$A$21:$P$50,12,FALSE)),"",VLOOKUP(A125,【入力用】個人登録!$A$21:$P$50,12,FALSE)) &amp; IF(ISERROR(VLOOKUP(A125,【入力用】個人登録!$A$59:$P$127,12,FALSE)),"",VLOOKUP(A125,【入力用】個人登録!$A$59:$P$127,12,FALSE)),"yyyy/m/d")</f>
        <v/>
      </c>
      <c r="H125" s="764"/>
      <c r="I125" s="764" t="str">
        <f t="shared" si="6"/>
        <v/>
      </c>
      <c r="J125" s="764"/>
      <c r="K125" s="764"/>
      <c r="L125" s="764"/>
      <c r="M125" s="764"/>
      <c r="N125" s="764"/>
      <c r="O125" s="921" t="str">
        <f>IF(ISERROR(VLOOKUP(A125,【入力用】個人登録!$A$21:$Q$50,17,FALSE)),"",VLOOKUP(A125,【入力用】個人登録!$A$21:$Q$50,17,FALSE)) &amp; IF(ISERROR(VLOOKUP(A125,【入力用】個人登録!$A$59:$Q$127,17,FALSE)),"",VLOOKUP(A125,【入力用】個人登録!$A$59:$Q$127,17,FALSE))</f>
        <v/>
      </c>
      <c r="P125" s="790"/>
      <c r="Q125" s="790"/>
      <c r="R125" s="790"/>
      <c r="S125" s="790"/>
      <c r="T125" s="790"/>
      <c r="U125" s="790"/>
      <c r="V125" s="791"/>
      <c r="W125" s="861" t="str">
        <f>IF(ISERROR(VLOOKUP(A125,【入力用】個人登録!$A$21:$P$50,16,FALSE)),"",VLOOKUP(A125,【入力用】個人登録!$A$21:$P$50,16,FALSE)) &amp; IF(ISERROR(VLOOKUP(A125,【入力用】個人登録!$A$59:$P$127,16,FALSE)),"",VLOOKUP(A125,【入力用】個人登録!$A$59:$P$127,16,FALSE))</f>
        <v/>
      </c>
      <c r="X125" s="922"/>
      <c r="Y125" s="922"/>
      <c r="Z125" s="923"/>
      <c r="AA125" s="120" t="str">
        <f>IF(ISERROR(VLOOKUP(AJ125,【入力用】個人登録!$A$21:$P$50,2,FALSE)),"",VLOOKUP(AJ125,【入力用】個人登録!$A$21:$P$50,2,FALSE)) &amp; IF(ISERROR(VLOOKUP(AJ125,【入力用】個人登録!$A$59:$P$127,2,FALSE)),"",VLOOKUP(AJ125,【入力用】個人登録!$A$59:$P$127,2,FALSE))</f>
        <v/>
      </c>
      <c r="AB125" s="753" t="str">
        <f>IF(ISERROR(VLOOKUP(AJ125,【入力用】個人登録!$A$21:$P$50,5,FALSE)),"",VLOOKUP(AJ125,【入力用】個人登録!$A$21:$P$50,5,FALSE)) &amp; IF(ISERROR(VLOOKUP(AJ125,【入力用】個人登録!$A$59:$P$127,5,FALSE)),"",VLOOKUP(AJ125,【入力用】個人登録!$A$59:$P$127,5,FALSE))</f>
        <v/>
      </c>
      <c r="AC125" s="754"/>
      <c r="AD125" s="755"/>
      <c r="AE125" s="756" t="str">
        <f>TEXT(IF(ISERROR(VLOOKUP(AJ125,【入力用】個人登録!$A$21:$P$50,12,FALSE)),"",VLOOKUP(AJ125,【入力用】個人登録!$A$21:$P$50,12,FALSE)) &amp; IF(ISERROR(VLOOKUP(AJ125,【入力用】個人登録!$A$59:$P$127,12,FALSE)),"",VLOOKUP(AJ125,【入力用】個人登録!$A$59:$P$127,12,FALSE)),"yyyy/m/d")</f>
        <v/>
      </c>
      <c r="AF125" s="757"/>
      <c r="AG125" s="181" t="str">
        <f t="shared" si="7"/>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IF(ISERROR(VLOOKUP(A126,#REF!,18,FALSE)),"",VLOOKUP(A126,#REF!,18,FALSE)) &amp; IF(ISERROR(VLOOKUP(A126,#REF!,18,FALSE)),"",VLOOKUP(A126,#REF!,18,FALSE))</f>
        <v/>
      </c>
      <c r="C126" s="727" t="str">
        <f>IF(ISERROR(VLOOKUP(A126,【入力用】個人登録!$A$21:$P$50,2,FALSE)),"",VLOOKUP(A126,【入力用】個人登録!$A$21:$P$50,2,FALSE)) &amp; IF(ISERROR(VLOOKUP(A126,【入力用】個人登録!$A$59:$P$127,2,FALSE)),"",VLOOKUP(A126,【入力用】個人登録!$A$59:$P$127,2,FALSE))</f>
        <v/>
      </c>
      <c r="D126" s="728"/>
      <c r="E126" s="774" t="str">
        <f>IF(ISERROR(VLOOKUP(A126,【入力用】個人登録!$A$21:$P$50,5,FALSE)),"",VLOOKUP(A126,【入力用】個人登録!$A$21:$P$50,5,FALSE)) &amp; IF(ISERROR(VLOOKUP(A126,【入力用】個人登録!$A$59:$P$127,5,FALSE)),"",VLOOKUP(A126,【入力用】個人登録!$A$59:$P$127,5,FALSE))</f>
        <v/>
      </c>
      <c r="F126" s="755"/>
      <c r="G126" s="764" t="str">
        <f>TEXT(IF(ISERROR(VLOOKUP(A126,【入力用】個人登録!$A$21:$P$50,12,FALSE)),"",VLOOKUP(A126,【入力用】個人登録!$A$21:$P$50,12,FALSE)) &amp; IF(ISERROR(VLOOKUP(A126,【入力用】個人登録!$A$59:$P$127,12,FALSE)),"",VLOOKUP(A126,【入力用】個人登録!$A$59:$P$127,12,FALSE)),"yyyy/m/d")</f>
        <v/>
      </c>
      <c r="H126" s="764"/>
      <c r="I126" s="764" t="str">
        <f t="shared" si="6"/>
        <v/>
      </c>
      <c r="J126" s="764"/>
      <c r="K126" s="764"/>
      <c r="L126" s="764"/>
      <c r="M126" s="764"/>
      <c r="N126" s="764"/>
      <c r="O126" s="921" t="str">
        <f>IF(ISERROR(VLOOKUP(A126,【入力用】個人登録!$A$21:$Q$50,17,FALSE)),"",VLOOKUP(A126,【入力用】個人登録!$A$21:$Q$50,17,FALSE)) &amp; IF(ISERROR(VLOOKUP(A126,【入力用】個人登録!$A$59:$Q$127,17,FALSE)),"",VLOOKUP(A126,【入力用】個人登録!$A$59:$Q$127,17,FALSE))</f>
        <v/>
      </c>
      <c r="P126" s="790"/>
      <c r="Q126" s="790"/>
      <c r="R126" s="790"/>
      <c r="S126" s="790"/>
      <c r="T126" s="790"/>
      <c r="U126" s="790"/>
      <c r="V126" s="791"/>
      <c r="W126" s="861" t="str">
        <f>IF(ISERROR(VLOOKUP(A126,【入力用】個人登録!$A$21:$P$50,16,FALSE)),"",VLOOKUP(A126,【入力用】個人登録!$A$21:$P$50,16,FALSE)) &amp; IF(ISERROR(VLOOKUP(A126,【入力用】個人登録!$A$59:$P$127,16,FALSE)),"",VLOOKUP(A126,【入力用】個人登録!$A$59:$P$127,16,FALSE))</f>
        <v/>
      </c>
      <c r="X126" s="922"/>
      <c r="Y126" s="922"/>
      <c r="Z126" s="923"/>
      <c r="AA126" s="120" t="str">
        <f>IF(ISERROR(VLOOKUP(AJ126,【入力用】個人登録!$A$21:$P$50,2,FALSE)),"",VLOOKUP(AJ126,【入力用】個人登録!$A$21:$P$50,2,FALSE)) &amp; IF(ISERROR(VLOOKUP(AJ126,【入力用】個人登録!$A$59:$P$127,2,FALSE)),"",VLOOKUP(AJ126,【入力用】個人登録!$A$59:$P$127,2,FALSE))</f>
        <v/>
      </c>
      <c r="AB126" s="753" t="str">
        <f>IF(ISERROR(VLOOKUP(AJ126,【入力用】個人登録!$A$21:$P$50,5,FALSE)),"",VLOOKUP(AJ126,【入力用】個人登録!$A$21:$P$50,5,FALSE)) &amp; IF(ISERROR(VLOOKUP(AJ126,【入力用】個人登録!$A$59:$P$127,5,FALSE)),"",VLOOKUP(AJ126,【入力用】個人登録!$A$59:$P$127,5,FALSE))</f>
        <v/>
      </c>
      <c r="AC126" s="754"/>
      <c r="AD126" s="755"/>
      <c r="AE126" s="756" t="str">
        <f>TEXT(IF(ISERROR(VLOOKUP(AJ126,【入力用】個人登録!$A$21:$P$50,12,FALSE)),"",VLOOKUP(AJ126,【入力用】個人登録!$A$21:$P$50,12,FALSE)) &amp; IF(ISERROR(VLOOKUP(AJ126,【入力用】個人登録!$A$59:$P$127,12,FALSE)),"",VLOOKUP(AJ126,【入力用】個人登録!$A$59:$P$127,12,FALSE)),"yyyy/m/d")</f>
        <v/>
      </c>
      <c r="AF126" s="757"/>
      <c r="AG126" s="181" t="str">
        <f t="shared" si="7"/>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IF(ISERROR(VLOOKUP(A127,#REF!,18,FALSE)),"",VLOOKUP(A127,#REF!,18,FALSE)) &amp; IF(ISERROR(VLOOKUP(A127,#REF!,18,FALSE)),"",VLOOKUP(A127,#REF!,18,FALSE))</f>
        <v/>
      </c>
      <c r="C127" s="727" t="str">
        <f>IF(ISERROR(VLOOKUP(A127,【入力用】個人登録!$A$21:$P$50,2,FALSE)),"",VLOOKUP(A127,【入力用】個人登録!$A$21:$P$50,2,FALSE)) &amp; IF(ISERROR(VLOOKUP(A127,【入力用】個人登録!$A$59:$P$127,2,FALSE)),"",VLOOKUP(A127,【入力用】個人登録!$A$59:$P$127,2,FALSE))</f>
        <v/>
      </c>
      <c r="D127" s="728"/>
      <c r="E127" s="774" t="str">
        <f>IF(ISERROR(VLOOKUP(A127,【入力用】個人登録!$A$21:$P$50,5,FALSE)),"",VLOOKUP(A127,【入力用】個人登録!$A$21:$P$50,5,FALSE)) &amp; IF(ISERROR(VLOOKUP(A127,【入力用】個人登録!$A$59:$P$127,5,FALSE)),"",VLOOKUP(A127,【入力用】個人登録!$A$59:$P$127,5,FALSE))</f>
        <v/>
      </c>
      <c r="F127" s="755"/>
      <c r="G127" s="764" t="str">
        <f>TEXT(IF(ISERROR(VLOOKUP(A127,【入力用】個人登録!$A$21:$P$50,12,FALSE)),"",VLOOKUP(A127,【入力用】個人登録!$A$21:$P$50,12,FALSE)) &amp; IF(ISERROR(VLOOKUP(A127,【入力用】個人登録!$A$59:$P$127,12,FALSE)),"",VLOOKUP(A127,【入力用】個人登録!$A$59:$P$127,12,FALSE)),"yyyy/m/d")</f>
        <v/>
      </c>
      <c r="H127" s="764"/>
      <c r="I127" s="764" t="str">
        <f t="shared" si="6"/>
        <v/>
      </c>
      <c r="J127" s="764"/>
      <c r="K127" s="764"/>
      <c r="L127" s="764"/>
      <c r="M127" s="764"/>
      <c r="N127" s="764"/>
      <c r="O127" s="921" t="str">
        <f>IF(ISERROR(VLOOKUP(A127,【入力用】個人登録!$A$21:$Q$50,17,FALSE)),"",VLOOKUP(A127,【入力用】個人登録!$A$21:$Q$50,17,FALSE)) &amp; IF(ISERROR(VLOOKUP(A127,【入力用】個人登録!$A$59:$Q$127,17,FALSE)),"",VLOOKUP(A127,【入力用】個人登録!$A$59:$Q$127,17,FALSE))</f>
        <v/>
      </c>
      <c r="P127" s="790"/>
      <c r="Q127" s="790"/>
      <c r="R127" s="790"/>
      <c r="S127" s="790"/>
      <c r="T127" s="790"/>
      <c r="U127" s="790"/>
      <c r="V127" s="791"/>
      <c r="W127" s="861" t="str">
        <f>IF(ISERROR(VLOOKUP(A127,【入力用】個人登録!$A$21:$P$50,16,FALSE)),"",VLOOKUP(A127,【入力用】個人登録!$A$21:$P$50,16,FALSE)) &amp; IF(ISERROR(VLOOKUP(A127,【入力用】個人登録!$A$59:$P$127,16,FALSE)),"",VLOOKUP(A127,【入力用】個人登録!$A$59:$P$127,16,FALSE))</f>
        <v/>
      </c>
      <c r="X127" s="922"/>
      <c r="Y127" s="922"/>
      <c r="Z127" s="923"/>
      <c r="AA127" s="120" t="str">
        <f>IF(ISERROR(VLOOKUP(AJ127,【入力用】個人登録!$A$21:$P$50,2,FALSE)),"",VLOOKUP(AJ127,【入力用】個人登録!$A$21:$P$50,2,FALSE)) &amp; IF(ISERROR(VLOOKUP(AJ127,【入力用】個人登録!$A$59:$P$127,2,FALSE)),"",VLOOKUP(AJ127,【入力用】個人登録!$A$59:$P$127,2,FALSE))</f>
        <v/>
      </c>
      <c r="AB127" s="753" t="str">
        <f>IF(ISERROR(VLOOKUP(AJ127,【入力用】個人登録!$A$21:$P$50,5,FALSE)),"",VLOOKUP(AJ127,【入力用】個人登録!$A$21:$P$50,5,FALSE)) &amp; IF(ISERROR(VLOOKUP(AJ127,【入力用】個人登録!$A$59:$P$127,5,FALSE)),"",VLOOKUP(AJ127,【入力用】個人登録!$A$59:$P$127,5,FALSE))</f>
        <v/>
      </c>
      <c r="AC127" s="754"/>
      <c r="AD127" s="755"/>
      <c r="AE127" s="756" t="str">
        <f>TEXT(IF(ISERROR(VLOOKUP(AJ127,【入力用】個人登録!$A$21:$P$50,12,FALSE)),"",VLOOKUP(AJ127,【入力用】個人登録!$A$21:$P$50,12,FALSE)) &amp; IF(ISERROR(VLOOKUP(AJ127,【入力用】個人登録!$A$59:$P$127,12,FALSE)),"",VLOOKUP(AJ127,【入力用】個人登録!$A$59:$P$127,12,FALSE)),"yyyy/m/d")</f>
        <v/>
      </c>
      <c r="AF127" s="757"/>
      <c r="AG127" s="181" t="str">
        <f t="shared" si="7"/>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IF(ISERROR(VLOOKUP(A128,#REF!,18,FALSE)),"",VLOOKUP(A128,#REF!,18,FALSE)) &amp; IF(ISERROR(VLOOKUP(A128,#REF!,18,FALSE)),"",VLOOKUP(A128,#REF!,18,FALSE))</f>
        <v/>
      </c>
      <c r="C128" s="727" t="str">
        <f>IF(ISERROR(VLOOKUP(A128,【入力用】個人登録!$A$21:$P$50,2,FALSE)),"",VLOOKUP(A128,【入力用】個人登録!$A$21:$P$50,2,FALSE)) &amp; IF(ISERROR(VLOOKUP(A128,【入力用】個人登録!$A$59:$P$127,2,FALSE)),"",VLOOKUP(A128,【入力用】個人登録!$A$59:$P$127,2,FALSE))</f>
        <v/>
      </c>
      <c r="D128" s="728"/>
      <c r="E128" s="774" t="str">
        <f>IF(ISERROR(VLOOKUP(A128,【入力用】個人登録!$A$21:$P$50,5,FALSE)),"",VLOOKUP(A128,【入力用】個人登録!$A$21:$P$50,5,FALSE)) &amp; IF(ISERROR(VLOOKUP(A128,【入力用】個人登録!$A$59:$P$127,5,FALSE)),"",VLOOKUP(A128,【入力用】個人登録!$A$59:$P$127,5,FALSE))</f>
        <v/>
      </c>
      <c r="F128" s="755"/>
      <c r="G128" s="764" t="str">
        <f>TEXT(IF(ISERROR(VLOOKUP(A128,【入力用】個人登録!$A$21:$P$50,12,FALSE)),"",VLOOKUP(A128,【入力用】個人登録!$A$21:$P$50,12,FALSE)) &amp; IF(ISERROR(VLOOKUP(A128,【入力用】個人登録!$A$59:$P$127,12,FALSE)),"",VLOOKUP(A128,【入力用】個人登録!$A$59:$P$127,12,FALSE)),"yyyy/m/d")</f>
        <v/>
      </c>
      <c r="H128" s="764"/>
      <c r="I128" s="764" t="str">
        <f t="shared" si="6"/>
        <v/>
      </c>
      <c r="J128" s="764"/>
      <c r="K128" s="764"/>
      <c r="L128" s="764"/>
      <c r="M128" s="764"/>
      <c r="N128" s="764"/>
      <c r="O128" s="921" t="str">
        <f>IF(ISERROR(VLOOKUP(A128,【入力用】個人登録!$A$21:$Q$50,17,FALSE)),"",VLOOKUP(A128,【入力用】個人登録!$A$21:$Q$50,17,FALSE)) &amp; IF(ISERROR(VLOOKUP(A128,【入力用】個人登録!$A$59:$Q$127,17,FALSE)),"",VLOOKUP(A128,【入力用】個人登録!$A$59:$Q$127,17,FALSE))</f>
        <v/>
      </c>
      <c r="P128" s="790"/>
      <c r="Q128" s="790"/>
      <c r="R128" s="790"/>
      <c r="S128" s="790"/>
      <c r="T128" s="790"/>
      <c r="U128" s="790"/>
      <c r="V128" s="791"/>
      <c r="W128" s="861" t="str">
        <f>IF(ISERROR(VLOOKUP(A128,【入力用】個人登録!$A$21:$P$50,16,FALSE)),"",VLOOKUP(A128,【入力用】個人登録!$A$21:$P$50,16,FALSE)) &amp; IF(ISERROR(VLOOKUP(A128,【入力用】個人登録!$A$59:$P$127,16,FALSE)),"",VLOOKUP(A128,【入力用】個人登録!$A$59:$P$127,16,FALSE))</f>
        <v/>
      </c>
      <c r="X128" s="922"/>
      <c r="Y128" s="922"/>
      <c r="Z128" s="923"/>
      <c r="AA128" s="120" t="str">
        <f>IF(ISERROR(VLOOKUP(AJ128,【入力用】個人登録!$A$21:$P$50,2,FALSE)),"",VLOOKUP(AJ128,【入力用】個人登録!$A$21:$P$50,2,FALSE)) &amp; IF(ISERROR(VLOOKUP(AJ128,【入力用】個人登録!$A$59:$P$127,2,FALSE)),"",VLOOKUP(AJ128,【入力用】個人登録!$A$59:$P$127,2,FALSE))</f>
        <v/>
      </c>
      <c r="AB128" s="753" t="str">
        <f>IF(ISERROR(VLOOKUP(AJ128,【入力用】個人登録!$A$21:$P$50,5,FALSE)),"",VLOOKUP(AJ128,【入力用】個人登録!$A$21:$P$50,5,FALSE)) &amp; IF(ISERROR(VLOOKUP(AJ128,【入力用】個人登録!$A$59:$P$127,5,FALSE)),"",VLOOKUP(AJ128,【入力用】個人登録!$A$59:$P$127,5,FALSE))</f>
        <v/>
      </c>
      <c r="AC128" s="754"/>
      <c r="AD128" s="755"/>
      <c r="AE128" s="756" t="str">
        <f>TEXT(IF(ISERROR(VLOOKUP(AJ128,【入力用】個人登録!$A$21:$P$50,12,FALSE)),"",VLOOKUP(AJ128,【入力用】個人登録!$A$21:$P$50,12,FALSE)) &amp; IF(ISERROR(VLOOKUP(AJ128,【入力用】個人登録!$A$59:$P$127,12,FALSE)),"",VLOOKUP(AJ128,【入力用】個人登録!$A$59:$P$127,12,FALSE)),"yyyy/m/d")</f>
        <v/>
      </c>
      <c r="AF128" s="757"/>
      <c r="AG128" s="181" t="str">
        <f t="shared" si="7"/>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IF(ISERROR(VLOOKUP(A129,#REF!,18,FALSE)),"",VLOOKUP(A129,#REF!,18,FALSE)) &amp; IF(ISERROR(VLOOKUP(A129,#REF!,18,FALSE)),"",VLOOKUP(A129,#REF!,18,FALSE))</f>
        <v/>
      </c>
      <c r="C129" s="727" t="str">
        <f>IF(ISERROR(VLOOKUP(A129,【入力用】個人登録!$A$21:$P$50,2,FALSE)),"",VLOOKUP(A129,【入力用】個人登録!$A$21:$P$50,2,FALSE)) &amp; IF(ISERROR(VLOOKUP(A129,【入力用】個人登録!$A$59:$P$127,2,FALSE)),"",VLOOKUP(A129,【入力用】個人登録!$A$59:$P$127,2,FALSE))</f>
        <v/>
      </c>
      <c r="D129" s="728"/>
      <c r="E129" s="774" t="str">
        <f>IF(ISERROR(VLOOKUP(A129,【入力用】個人登録!$A$21:$P$50,5,FALSE)),"",VLOOKUP(A129,【入力用】個人登録!$A$21:$P$50,5,FALSE)) &amp; IF(ISERROR(VLOOKUP(A129,【入力用】個人登録!$A$59:$P$127,5,FALSE)),"",VLOOKUP(A129,【入力用】個人登録!$A$59:$P$127,5,FALSE))</f>
        <v/>
      </c>
      <c r="F129" s="755"/>
      <c r="G129" s="764" t="str">
        <f>TEXT(IF(ISERROR(VLOOKUP(A129,【入力用】個人登録!$A$21:$P$50,12,FALSE)),"",VLOOKUP(A129,【入力用】個人登録!$A$21:$P$50,12,FALSE)) &amp; IF(ISERROR(VLOOKUP(A129,【入力用】個人登録!$A$59:$P$127,12,FALSE)),"",VLOOKUP(A129,【入力用】個人登録!$A$59:$P$127,12,FALSE)),"yyyy/m/d")</f>
        <v/>
      </c>
      <c r="H129" s="764"/>
      <c r="I129" s="764" t="str">
        <f t="shared" si="6"/>
        <v/>
      </c>
      <c r="J129" s="764"/>
      <c r="K129" s="764"/>
      <c r="L129" s="764"/>
      <c r="M129" s="764"/>
      <c r="N129" s="764"/>
      <c r="O129" s="921" t="str">
        <f>IF(ISERROR(VLOOKUP(A129,【入力用】個人登録!$A$21:$Q$50,17,FALSE)),"",VLOOKUP(A129,【入力用】個人登録!$A$21:$Q$50,17,FALSE)) &amp; IF(ISERROR(VLOOKUP(A129,【入力用】個人登録!$A$59:$Q$127,17,FALSE)),"",VLOOKUP(A129,【入力用】個人登録!$A$59:$Q$127,17,FALSE))</f>
        <v/>
      </c>
      <c r="P129" s="790"/>
      <c r="Q129" s="790"/>
      <c r="R129" s="790"/>
      <c r="S129" s="790"/>
      <c r="T129" s="790"/>
      <c r="U129" s="790"/>
      <c r="V129" s="791"/>
      <c r="W129" s="861" t="str">
        <f>IF(ISERROR(VLOOKUP(A129,【入力用】個人登録!$A$21:$P$50,16,FALSE)),"",VLOOKUP(A129,【入力用】個人登録!$A$21:$P$50,16,FALSE)) &amp; IF(ISERROR(VLOOKUP(A129,【入力用】個人登録!$A$59:$P$127,16,FALSE)),"",VLOOKUP(A129,【入力用】個人登録!$A$59:$P$127,16,FALSE))</f>
        <v/>
      </c>
      <c r="X129" s="922"/>
      <c r="Y129" s="922"/>
      <c r="Z129" s="923"/>
      <c r="AA129" s="120" t="str">
        <f>IF(ISERROR(VLOOKUP(AJ129,【入力用】個人登録!$A$21:$P$50,2,FALSE)),"",VLOOKUP(AJ129,【入力用】個人登録!$A$21:$P$50,2,FALSE)) &amp; IF(ISERROR(VLOOKUP(AJ129,【入力用】個人登録!$A$59:$P$127,2,FALSE)),"",VLOOKUP(AJ129,【入力用】個人登録!$A$59:$P$127,2,FALSE))</f>
        <v/>
      </c>
      <c r="AB129" s="753" t="str">
        <f>IF(ISERROR(VLOOKUP(AJ129,【入力用】個人登録!$A$21:$P$50,5,FALSE)),"",VLOOKUP(AJ129,【入力用】個人登録!$A$21:$P$50,5,FALSE)) &amp; IF(ISERROR(VLOOKUP(AJ129,【入力用】個人登録!$A$59:$P$127,5,FALSE)),"",VLOOKUP(AJ129,【入力用】個人登録!$A$59:$P$127,5,FALSE))</f>
        <v/>
      </c>
      <c r="AC129" s="754"/>
      <c r="AD129" s="755"/>
      <c r="AE129" s="756" t="str">
        <f>TEXT(IF(ISERROR(VLOOKUP(AJ129,【入力用】個人登録!$A$21:$P$50,12,FALSE)),"",VLOOKUP(AJ129,【入力用】個人登録!$A$21:$P$50,12,FALSE)) &amp; IF(ISERROR(VLOOKUP(AJ129,【入力用】個人登録!$A$59:$P$127,12,FALSE)),"",VLOOKUP(AJ129,【入力用】個人登録!$A$59:$P$127,12,FALSE)),"yyyy/m/d")</f>
        <v/>
      </c>
      <c r="AF129" s="757"/>
      <c r="AG129" s="181" t="str">
        <f t="shared" si="7"/>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IF(ISERROR(VLOOKUP(A130,#REF!,18,FALSE)),"",VLOOKUP(A130,#REF!,18,FALSE)) &amp; IF(ISERROR(VLOOKUP(A130,#REF!,18,FALSE)),"",VLOOKUP(A130,#REF!,18,FALSE))</f>
        <v/>
      </c>
      <c r="C130" s="729" t="str">
        <f>IF(ISERROR(VLOOKUP(A130,【入力用】個人登録!$A$21:$P$50,2,FALSE)),"",VLOOKUP(A130,【入力用】個人登録!$A$21:$P$50,2,FALSE)) &amp; IF(ISERROR(VLOOKUP(A130,【入力用】個人登録!$A$59:$P$127,2,FALSE)),"",VLOOKUP(A130,【入力用】個人登録!$A$59:$P$127,2,FALSE))</f>
        <v/>
      </c>
      <c r="D130" s="730"/>
      <c r="E130" s="924" t="str">
        <f>IF(ISERROR(VLOOKUP(A130,【入力用】個人登録!$A$21:$P$50,5,FALSE)),"",VLOOKUP(A130,【入力用】個人登録!$A$21:$P$50,5,FALSE)) &amp; IF(ISERROR(VLOOKUP(A130,【入力用】個人登録!$A$59:$P$127,5,FALSE)),"",VLOOKUP(A130,【入力用】個人登録!$A$59:$P$127,5,FALSE))</f>
        <v/>
      </c>
      <c r="F130" s="776"/>
      <c r="G130" s="778" t="str">
        <f>TEXT(IF(ISERROR(VLOOKUP(A130,【入力用】個人登録!$A$21:$P$50,12,FALSE)),"",VLOOKUP(A130,【入力用】個人登録!$A$21:$P$50,12,FALSE)) &amp; IF(ISERROR(VLOOKUP(A130,【入力用】個人登録!$A$59:$P$127,12,FALSE)),"",VLOOKUP(A130,【入力用】個人登録!$A$59:$P$127,12,FALSE)),"yyyy/m/d")</f>
        <v/>
      </c>
      <c r="H130" s="778"/>
      <c r="I130" s="778" t="str">
        <f t="shared" si="6"/>
        <v/>
      </c>
      <c r="J130" s="778"/>
      <c r="K130" s="778"/>
      <c r="L130" s="778"/>
      <c r="M130" s="778"/>
      <c r="N130" s="778"/>
      <c r="O130" s="925" t="str">
        <f>IF(ISERROR(VLOOKUP(A130,【入力用】個人登録!$A$21:$Q$50,17,FALSE)),"",VLOOKUP(A130,【入力用】個人登録!$A$21:$Q$50,17,FALSE)) &amp; IF(ISERROR(VLOOKUP(A130,【入力用】個人登録!$A$59:$Q$127,17,FALSE)),"",VLOOKUP(A130,【入力用】個人登録!$A$59:$Q$127,17,FALSE))</f>
        <v/>
      </c>
      <c r="P130" s="780"/>
      <c r="Q130" s="780"/>
      <c r="R130" s="780"/>
      <c r="S130" s="780"/>
      <c r="T130" s="780"/>
      <c r="U130" s="780"/>
      <c r="V130" s="781"/>
      <c r="W130" s="858" t="str">
        <f>IF(ISERROR(VLOOKUP(A130,【入力用】個人登録!$A$21:$P$50,16,FALSE)),"",VLOOKUP(A130,【入力用】個人登録!$A$21:$P$50,16,FALSE)) &amp; IF(ISERROR(VLOOKUP(A130,【入力用】個人登録!$A$59:$P$127,16,FALSE)),"",VLOOKUP(A130,【入力用】個人登録!$A$59:$P$127,16,FALSE))</f>
        <v/>
      </c>
      <c r="X130" s="926"/>
      <c r="Y130" s="926"/>
      <c r="Z130" s="927"/>
      <c r="AA130" s="123" t="str">
        <f>IF(ISERROR(VLOOKUP(AJ130,【入力用】個人登録!$A$21:$P$50,2,FALSE)),"",VLOOKUP(AJ130,【入力用】個人登録!$A$21:$P$50,2,FALSE)) &amp; IF(ISERROR(VLOOKUP(AJ130,【入力用】個人登録!$A$59:$P$127,2,FALSE)),"",VLOOKUP(AJ130,【入力用】個人登録!$A$59:$P$127,2,FALSE))</f>
        <v/>
      </c>
      <c r="AB130" s="775" t="str">
        <f>IF(ISERROR(VLOOKUP(AJ130,【入力用】個人登録!$A$21:$P$50,5,FALSE)),"",VLOOKUP(AJ130,【入力用】個人登録!$A$21:$P$50,5,FALSE)) &amp; IF(ISERROR(VLOOKUP(AJ130,【入力用】個人登録!$A$59:$P$127,5,FALSE)),"",VLOOKUP(AJ130,【入力用】個人登録!$A$59:$P$127,5,FALSE))</f>
        <v/>
      </c>
      <c r="AC130" s="785"/>
      <c r="AD130" s="776"/>
      <c r="AE130" s="786" t="str">
        <f>TEXT(IF(ISERROR(VLOOKUP(AJ130,【入力用】個人登録!$A$21:$P$50,12,FALSE)),"",VLOOKUP(AJ130,【入力用】個人登録!$A$21:$P$50,12,FALSE)) &amp; IF(ISERROR(VLOOKUP(AJ130,【入力用】個人登録!$A$59:$P$127,12,FALSE)),"",VLOOKUP(AJ130,【入力用】個人登録!$A$59:$P$127,12,FALSE)),"yyyy/m/d")</f>
        <v/>
      </c>
      <c r="AF130" s="787"/>
      <c r="AG130" s="185" t="str">
        <f t="shared" si="7"/>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748" t="s">
        <v>52</v>
      </c>
      <c r="E132" s="748"/>
      <c r="F132" s="748"/>
      <c r="G132" s="748"/>
      <c r="H132" s="748"/>
      <c r="I132" s="748"/>
      <c r="J132" s="748"/>
      <c r="K132" s="748"/>
      <c r="L132" s="748"/>
      <c r="M132" s="748"/>
      <c r="N132" s="748"/>
      <c r="O132" s="748"/>
      <c r="P132" s="748"/>
      <c r="Q132" s="748"/>
      <c r="R132" s="748"/>
      <c r="S132" s="748"/>
      <c r="T132" s="748"/>
      <c r="U132" s="748"/>
      <c r="V132" s="748"/>
      <c r="W132" s="748"/>
      <c r="X132" s="748"/>
      <c r="Y132" s="748"/>
      <c r="Z132" s="748"/>
      <c r="AA132" s="748"/>
      <c r="AB132" s="748"/>
      <c r="AC132" s="748"/>
      <c r="AD132" s="748"/>
      <c r="AE132" s="748"/>
      <c r="AF132" s="748"/>
      <c r="AG132" s="748"/>
      <c r="AH132" s="748"/>
      <c r="AI132" s="748"/>
    </row>
    <row r="133" spans="1:36" ht="12.75" customHeight="1">
      <c r="C133" s="2"/>
      <c r="D133" s="748" t="s">
        <v>53</v>
      </c>
      <c r="E133" s="748"/>
      <c r="F133" s="748"/>
      <c r="G133" s="748"/>
      <c r="H133" s="748"/>
      <c r="I133" s="748"/>
      <c r="J133" s="748"/>
      <c r="K133" s="748"/>
      <c r="L133" s="748"/>
      <c r="M133" s="748"/>
      <c r="N133" s="748"/>
      <c r="O133" s="748"/>
      <c r="P133" s="748"/>
      <c r="Q133" s="748"/>
      <c r="R133" s="748"/>
      <c r="S133" s="748"/>
      <c r="T133" s="748"/>
      <c r="U133" s="748"/>
      <c r="V133" s="748"/>
      <c r="W133" s="748"/>
      <c r="X133" s="748"/>
      <c r="Y133" s="748"/>
      <c r="Z133" s="748"/>
      <c r="AA133" s="748"/>
      <c r="AB133" s="748"/>
      <c r="AC133" s="748"/>
      <c r="AD133" s="748"/>
      <c r="AE133" s="748"/>
      <c r="AF133" s="748"/>
      <c r="AG133" s="748"/>
      <c r="AH133" s="748"/>
      <c r="AI133" s="748"/>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beoHQ+VM462tdp0nqMXOoGGN9UDkNmKG76Op2fb3LW5Oh7xpq3fGSpQUHuSHdT5wkZMstYagY0e8u2xIjyXoKg==" saltValue="sfdT9PdaWSXWsGszCC4LXg==" spinCount="100000" sheet="1" selectLockedCells="1"/>
  <dataConsolidate/>
  <mergeCells count="80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C120:D120"/>
    <mergeCell ref="E120:F120"/>
    <mergeCell ref="G120:H120"/>
    <mergeCell ref="I120:N120"/>
    <mergeCell ref="O120:V120"/>
    <mergeCell ref="W120:Z120"/>
    <mergeCell ref="AB120:AD120"/>
    <mergeCell ref="AE120:AF120"/>
    <mergeCell ref="AB121:AD121"/>
    <mergeCell ref="AE121:AF121"/>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16:E116"/>
    <mergeCell ref="C117:D118"/>
    <mergeCell ref="E117:F118"/>
    <mergeCell ref="G117:H118"/>
    <mergeCell ref="I117:N117"/>
    <mergeCell ref="O117:V118"/>
    <mergeCell ref="AE115:AF116"/>
    <mergeCell ref="AG115:AG116"/>
    <mergeCell ref="AH115:AH116"/>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A103:AA106"/>
    <mergeCell ref="AB103:AB106"/>
    <mergeCell ref="R103:R106"/>
    <mergeCell ref="S103:S106"/>
    <mergeCell ref="T103:T106"/>
    <mergeCell ref="U103:U106"/>
    <mergeCell ref="V103:V106"/>
    <mergeCell ref="W103:W106"/>
    <mergeCell ref="AC107:AC108"/>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C87:D87"/>
    <mergeCell ref="E87:F87"/>
    <mergeCell ref="G87:H87"/>
    <mergeCell ref="I87:N87"/>
    <mergeCell ref="O87:V87"/>
    <mergeCell ref="W87:Z87"/>
    <mergeCell ref="AB87:AD87"/>
    <mergeCell ref="AE87:AF87"/>
    <mergeCell ref="AB88:AD88"/>
    <mergeCell ref="AE88:AF88"/>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3:E83"/>
    <mergeCell ref="C84:D85"/>
    <mergeCell ref="E84:F85"/>
    <mergeCell ref="G84:H85"/>
    <mergeCell ref="I84:N84"/>
    <mergeCell ref="O84:V85"/>
    <mergeCell ref="AE82:AF83"/>
    <mergeCell ref="AG82:AG83"/>
    <mergeCell ref="AH82:AH83"/>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A70:AA73"/>
    <mergeCell ref="AB70:AB73"/>
    <mergeCell ref="R70:R73"/>
    <mergeCell ref="S70:S73"/>
    <mergeCell ref="T70:T73"/>
    <mergeCell ref="U70:U73"/>
    <mergeCell ref="V70:V73"/>
    <mergeCell ref="W70:W73"/>
    <mergeCell ref="AC74:AC75"/>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C54:D54"/>
    <mergeCell ref="E54:F54"/>
    <mergeCell ref="G54:H54"/>
    <mergeCell ref="I54:N54"/>
    <mergeCell ref="O54:V54"/>
    <mergeCell ref="W54:Z54"/>
    <mergeCell ref="AB54:AD54"/>
    <mergeCell ref="AE54:AF54"/>
    <mergeCell ref="AB55:AD55"/>
    <mergeCell ref="AE55:AF55"/>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0:E50"/>
    <mergeCell ref="C51:D52"/>
    <mergeCell ref="E51:F52"/>
    <mergeCell ref="G51:H52"/>
    <mergeCell ref="I51:N51"/>
    <mergeCell ref="O51:V52"/>
    <mergeCell ref="AE49:AF50"/>
    <mergeCell ref="AG49:AG50"/>
    <mergeCell ref="AH49:AH50"/>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A37:AA40"/>
    <mergeCell ref="AB37:AB40"/>
    <mergeCell ref="R37:R40"/>
    <mergeCell ref="S37:S40"/>
    <mergeCell ref="T37:T40"/>
    <mergeCell ref="U37:U40"/>
    <mergeCell ref="V37:V40"/>
    <mergeCell ref="W37:W40"/>
    <mergeCell ref="AC41:AC42"/>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E21:F21"/>
    <mergeCell ref="G21:H21"/>
    <mergeCell ref="I21:N21"/>
    <mergeCell ref="O21:V21"/>
    <mergeCell ref="W21:Z21"/>
    <mergeCell ref="AB21:AD21"/>
    <mergeCell ref="AE21:AF21"/>
    <mergeCell ref="AI18:AI19"/>
    <mergeCell ref="AE22:AF22"/>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C17:E17"/>
    <mergeCell ref="C18:D19"/>
    <mergeCell ref="E18:F19"/>
    <mergeCell ref="G18:H19"/>
    <mergeCell ref="I18:N18"/>
    <mergeCell ref="O18:V19"/>
    <mergeCell ref="AE16:AF17"/>
    <mergeCell ref="AG16:AG17"/>
    <mergeCell ref="AH16:AH17"/>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C4:AC7"/>
    <mergeCell ref="S4:S7"/>
    <mergeCell ref="T4:T7"/>
    <mergeCell ref="U4:U7"/>
    <mergeCell ref="V4:V7"/>
    <mergeCell ref="W4:W7"/>
    <mergeCell ref="X4:X7"/>
    <mergeCell ref="AD8:AD9"/>
    <mergeCell ref="AE8:AI9"/>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s>
  <phoneticPr fontId="5"/>
  <conditionalFormatting sqref="C24:D31">
    <cfRule type="expression" dxfId="32" priority="42">
      <formula>$B24="1"</formula>
    </cfRule>
  </conditionalFormatting>
  <conditionalFormatting sqref="C53:V64">
    <cfRule type="expression" dxfId="31" priority="22">
      <formula>$B53="1"</formula>
    </cfRule>
  </conditionalFormatting>
  <conditionalFormatting sqref="C86:V97">
    <cfRule type="expression" dxfId="30" priority="14">
      <formula>$B86="1"</formula>
    </cfRule>
  </conditionalFormatting>
  <conditionalFormatting sqref="C119:V130">
    <cfRule type="expression" dxfId="29" priority="6">
      <formula>$B119="1"</formula>
    </cfRule>
  </conditionalFormatting>
  <conditionalFormatting sqref="E24:V24">
    <cfRule type="expression" dxfId="28" priority="81">
      <formula>$B24="1"</formula>
    </cfRule>
  </conditionalFormatting>
  <conditionalFormatting sqref="E25:Z31">
    <cfRule type="expression" dxfId="27" priority="71">
      <formula>$B25="1"</formula>
    </cfRule>
  </conditionalFormatting>
  <conditionalFormatting sqref="AA12:AI31">
    <cfRule type="expression" dxfId="26" priority="26">
      <formula>$AK12="1"</formula>
    </cfRule>
  </conditionalFormatting>
  <conditionalFormatting sqref="AA45:AI64">
    <cfRule type="expression" dxfId="25" priority="18">
      <formula>$AK45="1"</formula>
    </cfRule>
  </conditionalFormatting>
  <conditionalFormatting sqref="AA78:AI97">
    <cfRule type="expression" dxfId="24" priority="10">
      <formula>$AK78="1"</formula>
    </cfRule>
  </conditionalFormatting>
  <conditionalFormatting sqref="AA111:AI130">
    <cfRule type="expression" dxfId="23"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14">
    <tabColor rgb="FF92D050"/>
    <pageSetUpPr fitToPage="1"/>
  </sheetPr>
  <dimension ref="A1:AY121"/>
  <sheetViews>
    <sheetView zoomScale="90" zoomScaleNormal="90" workbookViewId="0">
      <selection activeCell="A15" sqref="A15"/>
    </sheetView>
  </sheetViews>
  <sheetFormatPr defaultColWidth="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65" width="4.625" style="24" customWidth="1"/>
    <col min="66" max="16384" width="8.75" style="24"/>
  </cols>
  <sheetData>
    <row r="1" spans="1:51" ht="18.75" customHeight="1">
      <c r="A1" s="984" t="s">
        <v>200</v>
      </c>
      <c r="B1" s="986" t="s">
        <v>857</v>
      </c>
      <c r="C1" s="986"/>
      <c r="D1" s="986"/>
      <c r="E1" s="986"/>
      <c r="F1" s="986"/>
      <c r="G1" s="986"/>
      <c r="H1" s="986"/>
      <c r="I1" s="986"/>
      <c r="J1" s="986"/>
      <c r="K1" s="986"/>
      <c r="L1" s="986"/>
      <c r="M1" s="986"/>
      <c r="N1" s="986"/>
      <c r="O1" s="986"/>
      <c r="P1" s="986"/>
      <c r="Q1" s="986"/>
      <c r="R1" s="986"/>
      <c r="S1" s="986"/>
      <c r="T1" s="986"/>
      <c r="U1" s="986"/>
      <c r="V1" s="986"/>
      <c r="W1" s="201" t="s">
        <v>595</v>
      </c>
      <c r="AM1" s="132"/>
    </row>
    <row r="2" spans="1:51" ht="30" customHeight="1">
      <c r="A2" s="984"/>
      <c r="B2" s="975" t="s">
        <v>181</v>
      </c>
      <c r="C2" s="976"/>
      <c r="D2" s="977"/>
      <c r="E2" s="978">
        <f>【入力用】チーム登録!D18</f>
        <v>0</v>
      </c>
      <c r="F2" s="979"/>
      <c r="G2" s="980"/>
      <c r="H2" s="981"/>
      <c r="I2" s="982"/>
      <c r="J2" s="983"/>
      <c r="K2" s="983"/>
      <c r="L2" s="983"/>
      <c r="M2" s="25"/>
      <c r="N2" s="25"/>
      <c r="O2" s="25"/>
      <c r="P2" s="25"/>
      <c r="Q2" s="25"/>
      <c r="R2" s="25"/>
      <c r="S2" s="25"/>
      <c r="T2" s="25"/>
      <c r="U2" s="25"/>
      <c r="V2" s="25"/>
      <c r="W2" s="25"/>
      <c r="AA2" s="27" t="s">
        <v>210</v>
      </c>
    </row>
    <row r="3" spans="1:51" s="27" customFormat="1" ht="18.75" customHeight="1">
      <c r="A3" s="984"/>
      <c r="B3" s="987" t="s">
        <v>83</v>
      </c>
      <c r="C3" s="988"/>
      <c r="D3" s="989"/>
      <c r="E3" s="990" t="str">
        <f>PHONETIC(【入力用】チーム登録!D15)</f>
        <v/>
      </c>
      <c r="F3" s="991"/>
      <c r="G3" s="991"/>
      <c r="H3" s="991"/>
      <c r="I3" s="991"/>
      <c r="J3" s="991"/>
      <c r="K3" s="991"/>
      <c r="L3" s="991"/>
      <c r="M3" s="991"/>
      <c r="N3" s="991"/>
      <c r="O3" s="992"/>
      <c r="P3" s="26"/>
      <c r="Q3" s="26"/>
      <c r="R3" s="26"/>
      <c r="S3" s="26"/>
      <c r="T3" s="26"/>
      <c r="U3" s="26"/>
      <c r="V3" s="26"/>
      <c r="W3" s="26"/>
      <c r="AA3" s="27" t="s">
        <v>211</v>
      </c>
    </row>
    <row r="4" spans="1:51" s="27" customFormat="1" ht="28.5" customHeight="1">
      <c r="A4" s="984"/>
      <c r="B4" s="993" t="s">
        <v>84</v>
      </c>
      <c r="C4" s="994"/>
      <c r="D4" s="995"/>
      <c r="E4" s="996">
        <f>【入力用】チーム登録!D14</f>
        <v>0</v>
      </c>
      <c r="F4" s="997"/>
      <c r="G4" s="997"/>
      <c r="H4" s="997"/>
      <c r="I4" s="997"/>
      <c r="J4" s="997"/>
      <c r="K4" s="997"/>
      <c r="L4" s="997"/>
      <c r="M4" s="997"/>
      <c r="N4" s="997"/>
      <c r="O4" s="998"/>
      <c r="P4" s="26"/>
      <c r="Q4" s="26"/>
      <c r="R4" s="26"/>
      <c r="S4" s="26"/>
      <c r="T4" s="26"/>
      <c r="U4" s="26"/>
      <c r="V4" s="36"/>
      <c r="X4" s="23"/>
    </row>
    <row r="5" spans="1:51" s="27" customFormat="1" ht="25.15" customHeight="1">
      <c r="A5" s="984"/>
      <c r="B5" s="935" t="s">
        <v>85</v>
      </c>
      <c r="C5" s="935"/>
      <c r="D5" s="935"/>
      <c r="E5" s="28"/>
      <c r="F5" s="933">
        <f>【入力用】チーム登録!D24</f>
        <v>0</v>
      </c>
      <c r="G5" s="933"/>
      <c r="H5" s="933"/>
      <c r="I5" s="929"/>
      <c r="J5" s="928" t="s">
        <v>765</v>
      </c>
      <c r="K5" s="929"/>
      <c r="L5" s="930" t="s">
        <v>189</v>
      </c>
      <c r="M5" s="931"/>
      <c r="N5" s="932"/>
      <c r="O5" s="928">
        <f>【入力用】個人登録!E15</f>
        <v>0</v>
      </c>
      <c r="P5" s="933"/>
      <c r="Q5" s="929"/>
      <c r="R5" s="470"/>
      <c r="S5" s="999"/>
      <c r="T5" s="999"/>
      <c r="U5" s="999"/>
      <c r="V5" s="471"/>
      <c r="W5" s="77"/>
    </row>
    <row r="6" spans="1:51" s="27" customFormat="1" ht="25.15" customHeight="1">
      <c r="A6" s="984"/>
      <c r="B6" s="935" t="s">
        <v>86</v>
      </c>
      <c r="C6" s="935"/>
      <c r="D6" s="935"/>
      <c r="E6" s="255">
        <v>30</v>
      </c>
      <c r="F6" s="974">
        <f>【入力用】個人登録!E10</f>
        <v>0</v>
      </c>
      <c r="G6" s="974"/>
      <c r="H6" s="974"/>
      <c r="I6" s="974"/>
      <c r="J6" s="928">
        <f>【入力用】個人登録!O10</f>
        <v>0</v>
      </c>
      <c r="K6" s="929"/>
      <c r="L6" s="930" t="s">
        <v>190</v>
      </c>
      <c r="M6" s="931"/>
      <c r="N6" s="932"/>
      <c r="O6" s="928">
        <f>【入力用】チーム登録!D35</f>
        <v>0</v>
      </c>
      <c r="P6" s="933"/>
      <c r="Q6" s="929"/>
      <c r="R6" s="472"/>
      <c r="S6" s="934"/>
      <c r="T6" s="934"/>
      <c r="U6" s="934"/>
      <c r="V6" s="473"/>
      <c r="W6" s="23"/>
    </row>
    <row r="7" spans="1:51" s="27" customFormat="1" ht="25.15" customHeight="1">
      <c r="A7" s="984"/>
      <c r="B7" s="935" t="s">
        <v>87</v>
      </c>
      <c r="C7" s="935"/>
      <c r="D7" s="935"/>
      <c r="E7" s="255">
        <v>31</v>
      </c>
      <c r="F7" s="974">
        <f>【入力用】個人登録!E11</f>
        <v>0</v>
      </c>
      <c r="G7" s="974"/>
      <c r="H7" s="974"/>
      <c r="I7" s="974"/>
      <c r="J7" s="928">
        <f>【入力用】個人登録!O11</f>
        <v>0</v>
      </c>
      <c r="K7" s="929"/>
      <c r="L7" s="1000" t="s">
        <v>191</v>
      </c>
      <c r="M7" s="1001"/>
      <c r="N7" s="1002"/>
      <c r="O7" s="928">
        <f>【入力用】個人登録!O16</f>
        <v>0</v>
      </c>
      <c r="P7" s="933"/>
      <c r="Q7" s="929"/>
      <c r="R7" s="472"/>
      <c r="S7" s="934"/>
      <c r="T7" s="934"/>
      <c r="U7" s="934"/>
      <c r="V7" s="473"/>
      <c r="W7" s="23"/>
    </row>
    <row r="8" spans="1:51" s="27" customFormat="1" ht="25.15" customHeight="1">
      <c r="A8" s="984"/>
      <c r="B8" s="935" t="s">
        <v>87</v>
      </c>
      <c r="C8" s="935"/>
      <c r="D8" s="935"/>
      <c r="E8" s="255">
        <v>32</v>
      </c>
      <c r="F8" s="974">
        <f>【入力用】個人登録!E12</f>
        <v>0</v>
      </c>
      <c r="G8" s="974"/>
      <c r="H8" s="974"/>
      <c r="I8" s="974"/>
      <c r="J8" s="928">
        <f>【入力用】個人登録!O12</f>
        <v>0</v>
      </c>
      <c r="K8" s="929"/>
      <c r="L8" s="930" t="s">
        <v>192</v>
      </c>
      <c r="M8" s="931"/>
      <c r="N8" s="932"/>
      <c r="O8" s="928">
        <f>【入力用】個人登録!E13</f>
        <v>0</v>
      </c>
      <c r="P8" s="933"/>
      <c r="Q8" s="929"/>
      <c r="R8" s="472"/>
      <c r="S8" s="934"/>
      <c r="T8" s="934"/>
      <c r="U8" s="934"/>
      <c r="V8" s="473"/>
      <c r="W8" s="23"/>
    </row>
    <row r="9" spans="1:51" s="27" customFormat="1" ht="8.25" customHeight="1">
      <c r="A9" s="984"/>
      <c r="B9" s="29"/>
      <c r="C9" s="29"/>
      <c r="D9" s="29"/>
      <c r="E9" s="26"/>
      <c r="F9" s="26"/>
      <c r="G9" s="26"/>
      <c r="H9" s="26"/>
      <c r="I9" s="26"/>
      <c r="J9" s="26"/>
      <c r="K9" s="26"/>
      <c r="L9" s="26"/>
      <c r="M9" s="26"/>
      <c r="N9" s="26"/>
      <c r="O9" s="26"/>
      <c r="P9" s="26"/>
      <c r="Q9" s="26"/>
      <c r="R9" s="26"/>
      <c r="S9" s="26"/>
      <c r="T9" s="26"/>
      <c r="U9" s="26"/>
      <c r="V9" s="26"/>
      <c r="W9" s="26"/>
    </row>
    <row r="10" spans="1:51" s="27" customFormat="1" ht="19.5" customHeight="1">
      <c r="A10" s="984"/>
      <c r="B10" s="960" t="s">
        <v>88</v>
      </c>
      <c r="C10" s="960"/>
      <c r="D10" s="960"/>
      <c r="E10" s="960"/>
      <c r="F10" s="960"/>
      <c r="G10" s="960"/>
      <c r="H10" s="960"/>
      <c r="I10" s="960"/>
      <c r="J10" s="960"/>
      <c r="K10" s="960"/>
      <c r="L10" s="960"/>
      <c r="M10" s="960"/>
      <c r="N10" s="960"/>
      <c r="O10" s="960"/>
      <c r="P10" s="960"/>
      <c r="Q10" s="960"/>
      <c r="R10" s="960"/>
      <c r="S10" s="960"/>
      <c r="T10" s="960"/>
      <c r="U10" s="960"/>
      <c r="V10" s="960"/>
      <c r="W10" s="26"/>
      <c r="AO10" s="202" t="s">
        <v>857</v>
      </c>
      <c r="AP10" s="203"/>
      <c r="AQ10" s="203"/>
      <c r="AR10" s="203"/>
      <c r="AS10" s="203"/>
      <c r="AT10" s="203"/>
      <c r="AU10" s="203"/>
      <c r="AV10" s="203"/>
      <c r="AW10" s="203"/>
      <c r="AX10" s="203"/>
      <c r="AY10" s="204"/>
    </row>
    <row r="11" spans="1:51" s="27" customFormat="1" ht="12" customHeight="1">
      <c r="A11" s="985"/>
      <c r="B11" s="26" t="s">
        <v>193</v>
      </c>
      <c r="C11" s="26"/>
      <c r="D11" s="26"/>
      <c r="E11" s="26"/>
      <c r="F11" s="26"/>
      <c r="G11" s="26"/>
      <c r="H11" s="26"/>
      <c r="I11" s="26"/>
      <c r="J11" s="26"/>
      <c r="K11" s="26"/>
      <c r="L11" s="26"/>
      <c r="M11" s="26"/>
      <c r="N11" s="26"/>
      <c r="O11" s="26"/>
      <c r="P11" s="26"/>
      <c r="Q11" s="26"/>
      <c r="R11" s="26"/>
      <c r="S11" s="26"/>
      <c r="T11" s="26"/>
      <c r="U11" s="26"/>
      <c r="V11" s="26"/>
      <c r="W11" s="26"/>
      <c r="AO11" s="202" t="s">
        <v>858</v>
      </c>
      <c r="AP11" s="203"/>
      <c r="AQ11" s="203"/>
      <c r="AR11" s="203"/>
      <c r="AS11" s="203"/>
      <c r="AT11" s="203"/>
      <c r="AU11" s="203"/>
      <c r="AV11" s="203"/>
      <c r="AW11" s="203"/>
      <c r="AX11" s="203"/>
      <c r="AY11" s="204"/>
    </row>
    <row r="12" spans="1:51" s="27" customFormat="1" ht="25.15" customHeight="1">
      <c r="A12" s="255" t="s">
        <v>185</v>
      </c>
      <c r="B12" s="255" t="s">
        <v>183</v>
      </c>
      <c r="C12" s="930" t="s">
        <v>89</v>
      </c>
      <c r="D12" s="932"/>
      <c r="E12" s="935" t="s">
        <v>90</v>
      </c>
      <c r="F12" s="935"/>
      <c r="G12" s="474" t="s">
        <v>91</v>
      </c>
      <c r="H12" s="935" t="s">
        <v>92</v>
      </c>
      <c r="I12" s="935"/>
      <c r="J12" s="935"/>
      <c r="K12" s="935" t="s">
        <v>301</v>
      </c>
      <c r="L12" s="935"/>
      <c r="M12" s="935"/>
      <c r="N12" s="930" t="s">
        <v>765</v>
      </c>
      <c r="O12" s="932"/>
      <c r="P12" s="935" t="s">
        <v>93</v>
      </c>
      <c r="Q12" s="935"/>
      <c r="R12" s="935"/>
      <c r="S12" s="255" t="s">
        <v>94</v>
      </c>
      <c r="T12" s="935" t="s">
        <v>95</v>
      </c>
      <c r="U12" s="935"/>
      <c r="V12" s="935"/>
      <c r="W12" s="26"/>
      <c r="AF12" s="33"/>
      <c r="AO12" s="202" t="s">
        <v>859</v>
      </c>
      <c r="AP12" s="203"/>
      <c r="AQ12" s="203"/>
      <c r="AR12" s="203"/>
      <c r="AS12" s="203"/>
      <c r="AT12" s="203"/>
      <c r="AU12" s="203"/>
      <c r="AV12" s="203"/>
      <c r="AW12" s="203"/>
      <c r="AX12" s="203"/>
      <c r="AY12" s="204"/>
    </row>
    <row r="13" spans="1:51" s="27" customFormat="1" ht="25.15" customHeight="1">
      <c r="A13" s="22" t="s">
        <v>830</v>
      </c>
      <c r="B13" s="444">
        <v>1</v>
      </c>
      <c r="C13" s="963" t="str">
        <f>IF(ISERROR(VLOOKUP(A13,【入力用】個人登録!$A$21:$P$50,2,FALSE)),"",VLOOKUP(A13,【入力用】個人登録!$A$21:$P$50,2,FALSE)) &amp; IF(ISERROR(VLOOKUP(A13,【入力用】個人登録!$A$59:$P$127,2,FALSE)),"",VLOOKUP(A13,【入力用】個人登録!$A$59:$P$127,2,FALSE))</f>
        <v>10</v>
      </c>
      <c r="D13" s="964"/>
      <c r="E13" s="961" t="str">
        <f>IF(ISERROR(VLOOKUP(A13,【入力用】個人登録!$A$21:$P$50,13,FALSE)),"",VLOOKUP(A13,【入力用】個人登録!$A$21:$P$50,13,FALSE)) &amp; IF(ISERROR(VLOOKUP(A13,【入力用】個人登録!$A$59:$P$127,13,FALSE)),"",VLOOKUP(A13,【入力用】個人登録!$A$59:$P$127,13,FALSE))</f>
        <v/>
      </c>
      <c r="F13" s="962"/>
      <c r="G13" s="475" t="str">
        <f>IF(ISERROR(VLOOKUP(A13,【入力用】個人登録!$A$21:$P$50,15,FALSE)),"",VLOOKUP(A13,【入力用】個人登録!$A$21:$P$50,15,FALSE)) &amp; IF(ISERROR(VLOOKUP(A13,【入力用】個人登録!$A$59:$P$127,15,FALSE)),"",VLOOKUP(A13,【入力用】個人登録!$A$59:$P$127,15,FALSE))</f>
        <v/>
      </c>
      <c r="H13" s="965" t="str">
        <f>IF(ISERROR(VLOOKUP(A13,【入力用】個人登録!$A$21:$P$50,5,FALSE)),"",VLOOKUP(A13,【入力用】個人登録!$A$21:$P$50,5,FALSE)) &amp; IF(ISERROR(VLOOKUP(A13,【入力用】個人登録!$A$59:$P$127,5,FALSE)),"",VLOOKUP(A13,【入力用】個人登録!$A$59:$P$127,5,FALSE))</f>
        <v/>
      </c>
      <c r="I13" s="966"/>
      <c r="J13" s="967"/>
      <c r="K13" s="965" t="str">
        <f>IF(ISERROR(VLOOKUP(A13,【入力用】個人登録!$A$21:$P$50,6,FALSE)),"",VLOOKUP(A13,【入力用】個人登録!$A$21:$P$50,6,FALSE)) &amp; IF(ISERROR(VLOOKUP(A13,【入力用】個人登録!$A$59:$P$127,6,FALSE)),"",VLOOKUP(A13,【入力用】個人登録!$A$59:$P$127,6,FALSE))</f>
        <v/>
      </c>
      <c r="L13" s="966"/>
      <c r="M13" s="967"/>
      <c r="N13" s="965" t="str">
        <f>IF(ISERROR(VLOOKUP(A13,【入力用】個人登録!$A$21:$P$50,16,FALSE)),"",VLOOKUP(A13,【入力用】個人登録!$A$21:$P$50,16,FALSE)) &amp; IF(ISERROR(VLOOKUP(A13,【入力用】個人登録!$A$59:$P$127,16,FALSE)),"",VLOOKUP(A13,【入力用】個人登録!$A$59:$P$127,16,FALSE))</f>
        <v/>
      </c>
      <c r="O13" s="967"/>
      <c r="P13" s="968" t="str">
        <f>IF(ISERROR(VLOOKUP(A13,【入力用】個人登録!$A$21:$P$50,8,FALSE)),"",VLOOKUP(A13,【入力用】個人登録!$A$21:$P$50,8,FALSE)) &amp; IF(ISERROR(VLOOKUP(A13,【入力用】個人登録!$A$59:$P$127,8,FALSE)),"",VLOOKUP(A13,【入力用】個人登録!$A$59:$P$127,8,FALSE))</f>
        <v/>
      </c>
      <c r="Q13" s="969"/>
      <c r="R13" s="970"/>
      <c r="S13" s="457" t="str">
        <f>IF(ISERROR(VLOOKUP(A13,【入力用】個人登録!$A$21:$P$50,3,FALSE)),"",VLOOKUP(A13,【入力用】個人登録!$A$21:$P$50,3,FALSE)) &amp; IF(ISERROR(VLOOKUP(A13,【入力用】個人登録!$A$59:$P$127,3,FALSE)),"",VLOOKUP(A13,【入力用】個人登録!$A$59:$P$127,3,FALSE))</f>
        <v/>
      </c>
      <c r="T13" s="971"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v>
      </c>
      <c r="U13" s="972"/>
      <c r="V13" s="973"/>
      <c r="W13" s="23" t="s">
        <v>299</v>
      </c>
      <c r="AF13" s="48"/>
      <c r="AO13" s="202"/>
      <c r="AP13" s="203"/>
      <c r="AQ13" s="203"/>
      <c r="AR13" s="203"/>
      <c r="AS13" s="203"/>
      <c r="AT13" s="203"/>
      <c r="AU13" s="203"/>
      <c r="AV13" s="203"/>
      <c r="AW13" s="203"/>
      <c r="AX13" s="203"/>
      <c r="AY13" s="204"/>
    </row>
    <row r="14" spans="1:51" s="27" customFormat="1" ht="25.15" customHeight="1">
      <c r="A14" s="22"/>
      <c r="B14" s="458">
        <v>2</v>
      </c>
      <c r="C14" s="936" t="str">
        <f>IF(ISERROR(VLOOKUP(A14,【入力用】個人登録!$A$21:$P$50,2,FALSE)),"",VLOOKUP(A14,【入力用】個人登録!$A$21:$P$50,2,FALSE)) &amp; IF(ISERROR(VLOOKUP(A14,【入力用】個人登録!$A$59:$P$127,2,FALSE)),"",VLOOKUP(A14,【入力用】個人登録!$A$59:$P$127,2,FALSE))</f>
        <v/>
      </c>
      <c r="D14" s="937"/>
      <c r="E14" s="938" t="str">
        <f>IF(ISERROR(VLOOKUP(A14,【入力用】個人登録!$A$21:$P$50,13,FALSE)),"",VLOOKUP(A14,【入力用】個人登録!$A$21:$P$50,13,FALSE)) &amp; IF(ISERROR(VLOOKUP(A14,【入力用】個人登録!$A$59:$P$127,13,FALSE)),"",VLOOKUP(A14,【入力用】個人登録!$A$59:$P$127,13,FALSE))</f>
        <v/>
      </c>
      <c r="F14" s="939"/>
      <c r="G14" s="476" t="str">
        <f>IF(ISERROR(VLOOKUP(A14,【入力用】個人登録!$A$21:$P$50,15,FALSE)),"",VLOOKUP(A14,【入力用】個人登録!$A$21:$P$50,15,FALSE)) &amp; IF(ISERROR(VLOOKUP(A14,【入力用】個人登録!$A$59:$P$127,15,FALSE)),"",VLOOKUP(A14,【入力用】個人登録!$A$59:$P$127,15,FALSE))</f>
        <v/>
      </c>
      <c r="H14" s="949" t="str">
        <f>IF(ISERROR(VLOOKUP(A14,【入力用】個人登録!$A$21:$P$50,5,FALSE)),"",VLOOKUP(A14,【入力用】個人登録!$A$21:$P$50,5,FALSE)) &amp; IF(ISERROR(VLOOKUP(A14,【入力用】個人登録!$A$59:$P$127,5,FALSE)),"",VLOOKUP(A14,【入力用】個人登録!$A$59:$P$127,5,FALSE))</f>
        <v/>
      </c>
      <c r="I14" s="950"/>
      <c r="J14" s="951"/>
      <c r="K14" s="949" t="str">
        <f>IF(ISERROR(VLOOKUP(A14,【入力用】個人登録!$A$21:$P$50,6,FALSE)),"",VLOOKUP(A14,【入力用】個人登録!$A$21:$P$50,6,FALSE)) &amp; IF(ISERROR(VLOOKUP(A14,【入力用】個人登録!$A$59:$P$127,6,FALSE)),"",VLOOKUP(A14,【入力用】個人登録!$A$59:$P$127,6,FALSE))</f>
        <v/>
      </c>
      <c r="L14" s="950"/>
      <c r="M14" s="951"/>
      <c r="N14" s="949" t="str">
        <f>IF(ISERROR(VLOOKUP(A14,【入力用】個人登録!$A$21:$P$50,16,FALSE)),"",VLOOKUP(A14,【入力用】個人登録!$A$21:$P$50,16,FALSE)) &amp; IF(ISERROR(VLOOKUP(A14,【入力用】個人登録!$A$59:$P$127,16,FALSE)),"",VLOOKUP(A14,【入力用】個人登録!$A$59:$P$127,16,FALSE))</f>
        <v/>
      </c>
      <c r="O14" s="951"/>
      <c r="P14" s="954" t="str">
        <f>IF(ISERROR(VLOOKUP(A14,【入力用】個人登録!$A$21:$P$50,8,FALSE)),"",VLOOKUP(A14,【入力用】個人登録!$A$21:$P$50,8,FALSE)) &amp; IF(ISERROR(VLOOKUP(A14,【入力用】個人登録!$A$59:$P$127,8,FALSE)),"",VLOOKUP(A14,【入力用】個人登録!$A$59:$P$127,8,FALSE))</f>
        <v/>
      </c>
      <c r="Q14" s="955"/>
      <c r="R14" s="956"/>
      <c r="S14" s="456" t="str">
        <f>IF(ISERROR(VLOOKUP(A14,【入力用】個人登録!$A$21:$P$50,3,FALSE)),"",VLOOKUP(A14,【入力用】個人登録!$A$21:$P$50,3,FALSE)) &amp; IF(ISERROR(VLOOKUP(A14,【入力用】個人登録!$A$59:$P$127,3,FALSE)),"",VLOOKUP(A14,【入力用】個人登録!$A$59:$P$127,3,FALSE))</f>
        <v/>
      </c>
      <c r="T14" s="957"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958"/>
      <c r="V14" s="959"/>
      <c r="W14" s="77" t="s">
        <v>300</v>
      </c>
      <c r="AF14" s="48"/>
      <c r="AO14" s="205"/>
      <c r="AP14" s="203"/>
      <c r="AQ14" s="203"/>
      <c r="AR14" s="203"/>
      <c r="AS14" s="203"/>
      <c r="AT14" s="203"/>
      <c r="AU14" s="203"/>
      <c r="AV14" s="203"/>
      <c r="AW14" s="203"/>
      <c r="AX14" s="203"/>
      <c r="AY14" s="204"/>
    </row>
    <row r="15" spans="1:51" s="27" customFormat="1" ht="25.15" customHeight="1">
      <c r="A15" s="22"/>
      <c r="B15" s="458">
        <v>3</v>
      </c>
      <c r="C15" s="936" t="str">
        <f>IF(ISERROR(VLOOKUP(A15,【入力用】個人登録!$A$21:$P$50,2,FALSE)),"",VLOOKUP(A15,【入力用】個人登録!$A$21:$P$50,2,FALSE)) &amp; IF(ISERROR(VLOOKUP(A15,【入力用】個人登録!$A$59:$P$127,2,FALSE)),"",VLOOKUP(A15,【入力用】個人登録!$A$59:$P$127,2,FALSE))</f>
        <v/>
      </c>
      <c r="D15" s="937"/>
      <c r="E15" s="938" t="str">
        <f>IF(ISERROR(VLOOKUP(A15,【入力用】個人登録!$A$21:$P$50,13,FALSE)),"",VLOOKUP(A15,【入力用】個人登録!$A$21:$P$50,13,FALSE)) &amp; IF(ISERROR(VLOOKUP(A15,【入力用】個人登録!$A$59:$P$127,13,FALSE)),"",VLOOKUP(A15,【入力用】個人登録!$A$59:$P$127,13,FALSE))</f>
        <v/>
      </c>
      <c r="F15" s="939"/>
      <c r="G15" s="476" t="str">
        <f>IF(ISERROR(VLOOKUP(A15,【入力用】個人登録!$A$21:$P$50,15,FALSE)),"",VLOOKUP(A15,【入力用】個人登録!$A$21:$P$50,15,FALSE)) &amp; IF(ISERROR(VLOOKUP(A15,【入力用】個人登録!$A$59:$P$127,15,FALSE)),"",VLOOKUP(A15,【入力用】個人登録!$A$59:$P$127,15,FALSE))</f>
        <v/>
      </c>
      <c r="H15" s="949" t="str">
        <f>IF(ISERROR(VLOOKUP(A15,【入力用】個人登録!$A$21:$P$50,5,FALSE)),"",VLOOKUP(A15,【入力用】個人登録!$A$21:$P$50,5,FALSE)) &amp; IF(ISERROR(VLOOKUP(A15,【入力用】個人登録!$A$59:$P$127,5,FALSE)),"",VLOOKUP(A15,【入力用】個人登録!$A$59:$P$127,5,FALSE))</f>
        <v/>
      </c>
      <c r="I15" s="950"/>
      <c r="J15" s="951"/>
      <c r="K15" s="949" t="str">
        <f>IF(ISERROR(VLOOKUP(A15,【入力用】個人登録!$A$21:$P$50,6,FALSE)),"",VLOOKUP(A15,【入力用】個人登録!$A$21:$P$50,6,FALSE)) &amp; IF(ISERROR(VLOOKUP(A15,【入力用】個人登録!$A$59:$P$127,6,FALSE)),"",VLOOKUP(A15,【入力用】個人登録!$A$59:$P$127,6,FALSE))</f>
        <v/>
      </c>
      <c r="L15" s="950"/>
      <c r="M15" s="951"/>
      <c r="N15" s="949" t="str">
        <f>IF(ISERROR(VLOOKUP(A15,【入力用】個人登録!$A$21:$P$50,16,FALSE)),"",VLOOKUP(A15,【入力用】個人登録!$A$21:$P$50,16,FALSE)) &amp; IF(ISERROR(VLOOKUP(A15,【入力用】個人登録!$A$59:$P$127,16,FALSE)),"",VLOOKUP(A15,【入力用】個人登録!$A$59:$P$127,16,FALSE))</f>
        <v/>
      </c>
      <c r="O15" s="951"/>
      <c r="P15" s="954" t="str">
        <f>IF(ISERROR(VLOOKUP(A15,【入力用】個人登録!$A$21:$P$50,8,FALSE)),"",VLOOKUP(A15,【入力用】個人登録!$A$21:$P$50,8,FALSE)) &amp; IF(ISERROR(VLOOKUP(A15,【入力用】個人登録!$A$59:$P$127,8,FALSE)),"",VLOOKUP(A15,【入力用】個人登録!$A$59:$P$127,8,FALSE))</f>
        <v/>
      </c>
      <c r="Q15" s="955"/>
      <c r="R15" s="956"/>
      <c r="S15" s="456" t="str">
        <f>IF(ISERROR(VLOOKUP(A15,【入力用】個人登録!$A$21:$P$50,3,FALSE)),"",VLOOKUP(A15,【入力用】個人登録!$A$21:$P$50,3,FALSE)) &amp; IF(ISERROR(VLOOKUP(A15,【入力用】個人登録!$A$59:$P$127,3,FALSE)),"",VLOOKUP(A15,【入力用】個人登録!$A$59:$P$127,3,FALSE))</f>
        <v/>
      </c>
      <c r="T15" s="957"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958"/>
      <c r="V15" s="959"/>
      <c r="W15" s="26"/>
      <c r="AF15" s="48"/>
      <c r="AO15" s="205"/>
      <c r="AP15" s="203"/>
      <c r="AQ15" s="203"/>
      <c r="AR15" s="203"/>
      <c r="AS15" s="203"/>
      <c r="AT15" s="203"/>
      <c r="AU15" s="203"/>
      <c r="AV15" s="203"/>
      <c r="AW15" s="203"/>
      <c r="AX15" s="203"/>
      <c r="AY15" s="204"/>
    </row>
    <row r="16" spans="1:51" s="27" customFormat="1" ht="25.15" customHeight="1">
      <c r="A16" s="22"/>
      <c r="B16" s="458">
        <v>4</v>
      </c>
      <c r="C16" s="936" t="str">
        <f>IF(ISERROR(VLOOKUP(A16,【入力用】個人登録!$A$21:$P$50,2,FALSE)),"",VLOOKUP(A16,【入力用】個人登録!$A$21:$P$50,2,FALSE)) &amp; IF(ISERROR(VLOOKUP(A16,【入力用】個人登録!$A$59:$P$127,2,FALSE)),"",VLOOKUP(A16,【入力用】個人登録!$A$59:$P$127,2,FALSE))</f>
        <v/>
      </c>
      <c r="D16" s="937"/>
      <c r="E16" s="938" t="str">
        <f>IF(ISERROR(VLOOKUP(A16,【入力用】個人登録!$A$21:$P$50,13,FALSE)),"",VLOOKUP(A16,【入力用】個人登録!$A$21:$P$50,13,FALSE)) &amp; IF(ISERROR(VLOOKUP(A16,【入力用】個人登録!$A$59:$P$127,13,FALSE)),"",VLOOKUP(A16,【入力用】個人登録!$A$59:$P$127,13,FALSE))</f>
        <v/>
      </c>
      <c r="F16" s="939"/>
      <c r="G16" s="476" t="str">
        <f>IF(ISERROR(VLOOKUP(A16,【入力用】個人登録!$A$21:$P$50,15,FALSE)),"",VLOOKUP(A16,【入力用】個人登録!$A$21:$P$50,15,FALSE)) &amp; IF(ISERROR(VLOOKUP(A16,【入力用】個人登録!$A$59:$P$127,15,FALSE)),"",VLOOKUP(A16,【入力用】個人登録!$A$59:$P$127,15,FALSE))</f>
        <v/>
      </c>
      <c r="H16" s="949" t="str">
        <f>IF(ISERROR(VLOOKUP(A16,【入力用】個人登録!$A$21:$P$50,5,FALSE)),"",VLOOKUP(A16,【入力用】個人登録!$A$21:$P$50,5,FALSE)) &amp; IF(ISERROR(VLOOKUP(A16,【入力用】個人登録!$A$59:$P$127,5,FALSE)),"",VLOOKUP(A16,【入力用】個人登録!$A$59:$P$127,5,FALSE))</f>
        <v/>
      </c>
      <c r="I16" s="950"/>
      <c r="J16" s="951"/>
      <c r="K16" s="949" t="str">
        <f>IF(ISERROR(VLOOKUP(A16,【入力用】個人登録!$A$21:$P$50,6,FALSE)),"",VLOOKUP(A16,【入力用】個人登録!$A$21:$P$50,6,FALSE)) &amp; IF(ISERROR(VLOOKUP(A16,【入力用】個人登録!$A$59:$P$127,6,FALSE)),"",VLOOKUP(A16,【入力用】個人登録!$A$59:$P$127,6,FALSE))</f>
        <v/>
      </c>
      <c r="L16" s="950"/>
      <c r="M16" s="951"/>
      <c r="N16" s="949" t="str">
        <f>IF(ISERROR(VLOOKUP(A16,【入力用】個人登録!$A$21:$P$50,16,FALSE)),"",VLOOKUP(A16,【入力用】個人登録!$A$21:$P$50,16,FALSE)) &amp; IF(ISERROR(VLOOKUP(A16,【入力用】個人登録!$A$59:$P$127,16,FALSE)),"",VLOOKUP(A16,【入力用】個人登録!$A$59:$P$127,16,FALSE))</f>
        <v/>
      </c>
      <c r="O16" s="951"/>
      <c r="P16" s="954" t="str">
        <f>IF(ISERROR(VLOOKUP(A16,【入力用】個人登録!$A$21:$P$50,8,FALSE)),"",VLOOKUP(A16,【入力用】個人登録!$A$21:$P$50,8,FALSE)) &amp; IF(ISERROR(VLOOKUP(A16,【入力用】個人登録!$A$59:$P$127,8,FALSE)),"",VLOOKUP(A16,【入力用】個人登録!$A$59:$P$127,8,FALSE))</f>
        <v/>
      </c>
      <c r="Q16" s="955"/>
      <c r="R16" s="956"/>
      <c r="S16" s="456" t="str">
        <f>IF(ISERROR(VLOOKUP(A16,【入力用】個人登録!$A$21:$P$50,3,FALSE)),"",VLOOKUP(A16,【入力用】個人登録!$A$21:$P$50,3,FALSE)) &amp; IF(ISERROR(VLOOKUP(A16,【入力用】個人登録!$A$59:$P$127,3,FALSE)),"",VLOOKUP(A16,【入力用】個人登録!$A$59:$P$127,3,FALSE))</f>
        <v/>
      </c>
      <c r="T16" s="957"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958"/>
      <c r="V16" s="959"/>
      <c r="W16" s="26"/>
      <c r="AF16" s="48"/>
      <c r="AO16" s="30"/>
    </row>
    <row r="17" spans="1:41" s="27" customFormat="1" ht="25.15" customHeight="1">
      <c r="A17" s="22"/>
      <c r="B17" s="458">
        <v>5</v>
      </c>
      <c r="C17" s="936" t="str">
        <f>IF(ISERROR(VLOOKUP(A17,【入力用】個人登録!$A$21:$P$50,2,FALSE)),"",VLOOKUP(A17,【入力用】個人登録!$A$21:$P$50,2,FALSE)) &amp; IF(ISERROR(VLOOKUP(A17,【入力用】個人登録!$A$59:$P$127,2,FALSE)),"",VLOOKUP(A17,【入力用】個人登録!$A$59:$P$127,2,FALSE))</f>
        <v/>
      </c>
      <c r="D17" s="937"/>
      <c r="E17" s="938" t="str">
        <f>IF(ISERROR(VLOOKUP(A17,【入力用】個人登録!$A$21:$P$50,13,FALSE)),"",VLOOKUP(A17,【入力用】個人登録!$A$21:$P$50,13,FALSE)) &amp; IF(ISERROR(VLOOKUP(A17,【入力用】個人登録!$A$59:$P$127,13,FALSE)),"",VLOOKUP(A17,【入力用】個人登録!$A$59:$P$127,13,FALSE))</f>
        <v/>
      </c>
      <c r="F17" s="939"/>
      <c r="G17" s="476" t="str">
        <f>IF(ISERROR(VLOOKUP(A17,【入力用】個人登録!$A$21:$P$50,15,FALSE)),"",VLOOKUP(A17,【入力用】個人登録!$A$21:$P$50,15,FALSE)) &amp; IF(ISERROR(VLOOKUP(A17,【入力用】個人登録!$A$59:$P$127,15,FALSE)),"",VLOOKUP(A17,【入力用】個人登録!$A$59:$P$127,15,FALSE))</f>
        <v/>
      </c>
      <c r="H17" s="949" t="str">
        <f>IF(ISERROR(VLOOKUP(A17,【入力用】個人登録!$A$21:$P$50,5,FALSE)),"",VLOOKUP(A17,【入力用】個人登録!$A$21:$P$50,5,FALSE)) &amp; IF(ISERROR(VLOOKUP(A17,【入力用】個人登録!$A$59:$P$127,5,FALSE)),"",VLOOKUP(A17,【入力用】個人登録!$A$59:$P$127,5,FALSE))</f>
        <v/>
      </c>
      <c r="I17" s="950"/>
      <c r="J17" s="951"/>
      <c r="K17" s="949" t="str">
        <f>IF(ISERROR(VLOOKUP(A17,【入力用】個人登録!$A$21:$P$50,6,FALSE)),"",VLOOKUP(A17,【入力用】個人登録!$A$21:$P$50,6,FALSE)) &amp; IF(ISERROR(VLOOKUP(A17,【入力用】個人登録!$A$59:$P$127,6,FALSE)),"",VLOOKUP(A17,【入力用】個人登録!$A$59:$P$127,6,FALSE))</f>
        <v/>
      </c>
      <c r="L17" s="950"/>
      <c r="M17" s="951"/>
      <c r="N17" s="949" t="str">
        <f>IF(ISERROR(VLOOKUP(A17,【入力用】個人登録!$A$21:$P$50,16,FALSE)),"",VLOOKUP(A17,【入力用】個人登録!$A$21:$P$50,16,FALSE)) &amp; IF(ISERROR(VLOOKUP(A17,【入力用】個人登録!$A$59:$P$127,16,FALSE)),"",VLOOKUP(A17,【入力用】個人登録!$A$59:$P$127,16,FALSE))</f>
        <v/>
      </c>
      <c r="O17" s="951"/>
      <c r="P17" s="954" t="str">
        <f>IF(ISERROR(VLOOKUP(A17,【入力用】個人登録!$A$21:$P$50,8,FALSE)),"",VLOOKUP(A17,【入力用】個人登録!$A$21:$P$50,8,FALSE)) &amp; IF(ISERROR(VLOOKUP(A17,【入力用】個人登録!$A$59:$P$127,8,FALSE)),"",VLOOKUP(A17,【入力用】個人登録!$A$59:$P$127,8,FALSE))</f>
        <v/>
      </c>
      <c r="Q17" s="955"/>
      <c r="R17" s="956"/>
      <c r="S17" s="456" t="str">
        <f>IF(ISERROR(VLOOKUP(A17,【入力用】個人登録!$A$21:$P$50,3,FALSE)),"",VLOOKUP(A17,【入力用】個人登録!$A$21:$P$50,3,FALSE)) &amp; IF(ISERROR(VLOOKUP(A17,【入力用】個人登録!$A$59:$P$127,3,FALSE)),"",VLOOKUP(A17,【入力用】個人登録!$A$59:$P$127,3,FALSE))</f>
        <v/>
      </c>
      <c r="T17" s="957"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958"/>
      <c r="V17" s="959"/>
      <c r="W17" s="26"/>
      <c r="AF17" s="48"/>
      <c r="AO17" s="30"/>
    </row>
    <row r="18" spans="1:41" s="27" customFormat="1" ht="25.15" customHeight="1">
      <c r="A18" s="22"/>
      <c r="B18" s="458">
        <v>6</v>
      </c>
      <c r="C18" s="936" t="str">
        <f>IF(ISERROR(VLOOKUP(A18,【入力用】個人登録!$A$21:$P$50,2,FALSE)),"",VLOOKUP(A18,【入力用】個人登録!$A$21:$P$50,2,FALSE)) &amp; IF(ISERROR(VLOOKUP(A18,【入力用】個人登録!$A$59:$P$127,2,FALSE)),"",VLOOKUP(A18,【入力用】個人登録!$A$59:$P$127,2,FALSE))</f>
        <v/>
      </c>
      <c r="D18" s="937"/>
      <c r="E18" s="938" t="str">
        <f>IF(ISERROR(VLOOKUP(A18,【入力用】個人登録!$A$21:$P$50,13,FALSE)),"",VLOOKUP(A18,【入力用】個人登録!$A$21:$P$50,13,FALSE)) &amp; IF(ISERROR(VLOOKUP(A18,【入力用】個人登録!$A$59:$P$127,13,FALSE)),"",VLOOKUP(A18,【入力用】個人登録!$A$59:$P$127,13,FALSE))</f>
        <v/>
      </c>
      <c r="F18" s="939"/>
      <c r="G18" s="476" t="str">
        <f>IF(ISERROR(VLOOKUP(A18,【入力用】個人登録!$A$21:$P$50,15,FALSE)),"",VLOOKUP(A18,【入力用】個人登録!$A$21:$P$50,15,FALSE)) &amp; IF(ISERROR(VLOOKUP(A18,【入力用】個人登録!$A$59:$P$127,15,FALSE)),"",VLOOKUP(A18,【入力用】個人登録!$A$59:$P$127,15,FALSE))</f>
        <v/>
      </c>
      <c r="H18" s="949" t="str">
        <f>IF(ISERROR(VLOOKUP(A18,【入力用】個人登録!$A$21:$P$50,5,FALSE)),"",VLOOKUP(A18,【入力用】個人登録!$A$21:$P$50,5,FALSE)) &amp; IF(ISERROR(VLOOKUP(A18,【入力用】個人登録!$A$59:$P$127,5,FALSE)),"",VLOOKUP(A18,【入力用】個人登録!$A$59:$P$127,5,FALSE))</f>
        <v/>
      </c>
      <c r="I18" s="950"/>
      <c r="J18" s="951"/>
      <c r="K18" s="949" t="str">
        <f>IF(ISERROR(VLOOKUP(A18,【入力用】個人登録!$A$21:$P$50,6,FALSE)),"",VLOOKUP(A18,【入力用】個人登録!$A$21:$P$50,6,FALSE)) &amp; IF(ISERROR(VLOOKUP(A18,【入力用】個人登録!$A$59:$P$127,6,FALSE)),"",VLOOKUP(A18,【入力用】個人登録!$A$59:$P$127,6,FALSE))</f>
        <v/>
      </c>
      <c r="L18" s="950"/>
      <c r="M18" s="951"/>
      <c r="N18" s="949" t="str">
        <f>IF(ISERROR(VLOOKUP(A18,【入力用】個人登録!$A$21:$P$50,16,FALSE)),"",VLOOKUP(A18,【入力用】個人登録!$A$21:$P$50,16,FALSE)) &amp; IF(ISERROR(VLOOKUP(A18,【入力用】個人登録!$A$59:$P$127,16,FALSE)),"",VLOOKUP(A18,【入力用】個人登録!$A$59:$P$127,16,FALSE))</f>
        <v/>
      </c>
      <c r="O18" s="951"/>
      <c r="P18" s="954" t="str">
        <f>IF(ISERROR(VLOOKUP(A18,【入力用】個人登録!$A$21:$P$50,8,FALSE)),"",VLOOKUP(A18,【入力用】個人登録!$A$21:$P$50,8,FALSE)) &amp; IF(ISERROR(VLOOKUP(A18,【入力用】個人登録!$A$59:$P$127,8,FALSE)),"",VLOOKUP(A18,【入力用】個人登録!$A$59:$P$127,8,FALSE))</f>
        <v/>
      </c>
      <c r="Q18" s="955"/>
      <c r="R18" s="956"/>
      <c r="S18" s="456" t="str">
        <f>IF(ISERROR(VLOOKUP(A18,【入力用】個人登録!$A$21:$P$50,3,FALSE)),"",VLOOKUP(A18,【入力用】個人登録!$A$21:$P$50,3,FALSE)) &amp; IF(ISERROR(VLOOKUP(A18,【入力用】個人登録!$A$59:$P$127,3,FALSE)),"",VLOOKUP(A18,【入力用】個人登録!$A$59:$P$127,3,FALSE))</f>
        <v/>
      </c>
      <c r="T18" s="957"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958"/>
      <c r="V18" s="959"/>
      <c r="W18" s="26"/>
      <c r="AF18" s="48"/>
      <c r="AO18" s="30"/>
    </row>
    <row r="19" spans="1:41" s="27" customFormat="1" ht="25.15" customHeight="1">
      <c r="A19" s="22"/>
      <c r="B19" s="458">
        <v>7</v>
      </c>
      <c r="C19" s="936" t="str">
        <f>IF(ISERROR(VLOOKUP(A19,【入力用】個人登録!$A$21:$P$50,2,FALSE)),"",VLOOKUP(A19,【入力用】個人登録!$A$21:$P$50,2,FALSE)) &amp; IF(ISERROR(VLOOKUP(A19,【入力用】個人登録!$A$59:$P$127,2,FALSE)),"",VLOOKUP(A19,【入力用】個人登録!$A$59:$P$127,2,FALSE))</f>
        <v/>
      </c>
      <c r="D19" s="937"/>
      <c r="E19" s="938" t="str">
        <f>IF(ISERROR(VLOOKUP(A19,【入力用】個人登録!$A$21:$P$50,13,FALSE)),"",VLOOKUP(A19,【入力用】個人登録!$A$21:$P$50,13,FALSE)) &amp; IF(ISERROR(VLOOKUP(A19,【入力用】個人登録!$A$59:$P$127,13,FALSE)),"",VLOOKUP(A19,【入力用】個人登録!$A$59:$P$127,13,FALSE))</f>
        <v/>
      </c>
      <c r="F19" s="939"/>
      <c r="G19" s="476" t="str">
        <f>IF(ISERROR(VLOOKUP(A19,【入力用】個人登録!$A$21:$P$50,15,FALSE)),"",VLOOKUP(A19,【入力用】個人登録!$A$21:$P$50,15,FALSE)) &amp; IF(ISERROR(VLOOKUP(A19,【入力用】個人登録!$A$59:$P$127,15,FALSE)),"",VLOOKUP(A19,【入力用】個人登録!$A$59:$P$127,15,FALSE))</f>
        <v/>
      </c>
      <c r="H19" s="949" t="str">
        <f>IF(ISERROR(VLOOKUP(A19,【入力用】個人登録!$A$21:$P$50,5,FALSE)),"",VLOOKUP(A19,【入力用】個人登録!$A$21:$P$50,5,FALSE)) &amp; IF(ISERROR(VLOOKUP(A19,【入力用】個人登録!$A$59:$P$127,5,FALSE)),"",VLOOKUP(A19,【入力用】個人登録!$A$59:$P$127,5,FALSE))</f>
        <v/>
      </c>
      <c r="I19" s="950"/>
      <c r="J19" s="951"/>
      <c r="K19" s="949" t="str">
        <f>IF(ISERROR(VLOOKUP(A19,【入力用】個人登録!$A$21:$P$50,6,FALSE)),"",VLOOKUP(A19,【入力用】個人登録!$A$21:$P$50,6,FALSE)) &amp; IF(ISERROR(VLOOKUP(A19,【入力用】個人登録!$A$59:$P$127,6,FALSE)),"",VLOOKUP(A19,【入力用】個人登録!$A$59:$P$127,6,FALSE))</f>
        <v/>
      </c>
      <c r="L19" s="950"/>
      <c r="M19" s="951"/>
      <c r="N19" s="949" t="str">
        <f>IF(ISERROR(VLOOKUP(A19,【入力用】個人登録!$A$21:$P$50,16,FALSE)),"",VLOOKUP(A19,【入力用】個人登録!$A$21:$P$50,16,FALSE)) &amp; IF(ISERROR(VLOOKUP(A19,【入力用】個人登録!$A$59:$P$127,16,FALSE)),"",VLOOKUP(A19,【入力用】個人登録!$A$59:$P$127,16,FALSE))</f>
        <v/>
      </c>
      <c r="O19" s="951"/>
      <c r="P19" s="954" t="str">
        <f>IF(ISERROR(VLOOKUP(A19,【入力用】個人登録!$A$21:$P$50,8,FALSE)),"",VLOOKUP(A19,【入力用】個人登録!$A$21:$P$50,8,FALSE)) &amp; IF(ISERROR(VLOOKUP(A19,【入力用】個人登録!$A$59:$P$127,8,FALSE)),"",VLOOKUP(A19,【入力用】個人登録!$A$59:$P$127,8,FALSE))</f>
        <v/>
      </c>
      <c r="Q19" s="955"/>
      <c r="R19" s="956"/>
      <c r="S19" s="456" t="str">
        <f>IF(ISERROR(VLOOKUP(A19,【入力用】個人登録!$A$21:$P$50,3,FALSE)),"",VLOOKUP(A19,【入力用】個人登録!$A$21:$P$50,3,FALSE)) &amp; IF(ISERROR(VLOOKUP(A19,【入力用】個人登録!$A$59:$P$127,3,FALSE)),"",VLOOKUP(A19,【入力用】個人登録!$A$59:$P$127,3,FALSE))</f>
        <v/>
      </c>
      <c r="T19" s="957"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958"/>
      <c r="V19" s="959"/>
      <c r="W19" s="26"/>
      <c r="AF19" s="48"/>
      <c r="AO19" s="30"/>
    </row>
    <row r="20" spans="1:41" s="27" customFormat="1" ht="25.15" customHeight="1">
      <c r="A20" s="22"/>
      <c r="B20" s="458">
        <v>8</v>
      </c>
      <c r="C20" s="936" t="str">
        <f>IF(ISERROR(VLOOKUP(A20,【入力用】個人登録!$A$21:$P$50,2,FALSE)),"",VLOOKUP(A20,【入力用】個人登録!$A$21:$P$50,2,FALSE)) &amp; IF(ISERROR(VLOOKUP(A20,【入力用】個人登録!$A$59:$P$127,2,FALSE)),"",VLOOKUP(A20,【入力用】個人登録!$A$59:$P$127,2,FALSE))</f>
        <v/>
      </c>
      <c r="D20" s="937"/>
      <c r="E20" s="938" t="str">
        <f>IF(ISERROR(VLOOKUP(A20,【入力用】個人登録!$A$21:$P$50,13,FALSE)),"",VLOOKUP(A20,【入力用】個人登録!$A$21:$P$50,13,FALSE)) &amp; IF(ISERROR(VLOOKUP(A20,【入力用】個人登録!$A$59:$P$127,13,FALSE)),"",VLOOKUP(A20,【入力用】個人登録!$A$59:$P$127,13,FALSE))</f>
        <v/>
      </c>
      <c r="F20" s="939"/>
      <c r="G20" s="476" t="str">
        <f>IF(ISERROR(VLOOKUP(A20,【入力用】個人登録!$A$21:$P$50,15,FALSE)),"",VLOOKUP(A20,【入力用】個人登録!$A$21:$P$50,15,FALSE)) &amp; IF(ISERROR(VLOOKUP(A20,【入力用】個人登録!$A$59:$P$127,15,FALSE)),"",VLOOKUP(A20,【入力用】個人登録!$A$59:$P$127,15,FALSE))</f>
        <v/>
      </c>
      <c r="H20" s="949" t="str">
        <f>IF(ISERROR(VLOOKUP(A20,【入力用】個人登録!$A$21:$P$50,5,FALSE)),"",VLOOKUP(A20,【入力用】個人登録!$A$21:$P$50,5,FALSE)) &amp; IF(ISERROR(VLOOKUP(A20,【入力用】個人登録!$A$59:$P$127,5,FALSE)),"",VLOOKUP(A20,【入力用】個人登録!$A$59:$P$127,5,FALSE))</f>
        <v/>
      </c>
      <c r="I20" s="950"/>
      <c r="J20" s="951"/>
      <c r="K20" s="949" t="str">
        <f>IF(ISERROR(VLOOKUP(A20,【入力用】個人登録!$A$21:$P$50,6,FALSE)),"",VLOOKUP(A20,【入力用】個人登録!$A$21:$P$50,6,FALSE)) &amp; IF(ISERROR(VLOOKUP(A20,【入力用】個人登録!$A$59:$P$127,6,FALSE)),"",VLOOKUP(A20,【入力用】個人登録!$A$59:$P$127,6,FALSE))</f>
        <v/>
      </c>
      <c r="L20" s="950"/>
      <c r="M20" s="951"/>
      <c r="N20" s="949" t="str">
        <f>IF(ISERROR(VLOOKUP(A20,【入力用】個人登録!$A$21:$P$50,16,FALSE)),"",VLOOKUP(A20,【入力用】個人登録!$A$21:$P$50,16,FALSE)) &amp; IF(ISERROR(VLOOKUP(A20,【入力用】個人登録!$A$59:$P$127,16,FALSE)),"",VLOOKUP(A20,【入力用】個人登録!$A$59:$P$127,16,FALSE))</f>
        <v/>
      </c>
      <c r="O20" s="951"/>
      <c r="P20" s="954" t="str">
        <f>IF(ISERROR(VLOOKUP(A20,【入力用】個人登録!$A$21:$P$50,8,FALSE)),"",VLOOKUP(A20,【入力用】個人登録!$A$21:$P$50,8,FALSE)) &amp; IF(ISERROR(VLOOKUP(A20,【入力用】個人登録!$A$59:$P$127,8,FALSE)),"",VLOOKUP(A20,【入力用】個人登録!$A$59:$P$127,8,FALSE))</f>
        <v/>
      </c>
      <c r="Q20" s="955"/>
      <c r="R20" s="956"/>
      <c r="S20" s="456" t="str">
        <f>IF(ISERROR(VLOOKUP(A20,【入力用】個人登録!$A$21:$P$50,3,FALSE)),"",VLOOKUP(A20,【入力用】個人登録!$A$21:$P$50,3,FALSE)) &amp; IF(ISERROR(VLOOKUP(A20,【入力用】個人登録!$A$59:$P$127,3,FALSE)),"",VLOOKUP(A20,【入力用】個人登録!$A$59:$P$127,3,FALSE))</f>
        <v/>
      </c>
      <c r="T20" s="957"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958"/>
      <c r="V20" s="959"/>
      <c r="W20" s="26"/>
      <c r="AF20" s="48"/>
      <c r="AO20" s="31"/>
    </row>
    <row r="21" spans="1:41" s="27" customFormat="1" ht="25.15" customHeight="1">
      <c r="A21" s="22"/>
      <c r="B21" s="458">
        <v>9</v>
      </c>
      <c r="C21" s="936" t="str">
        <f>IF(ISERROR(VLOOKUP(A21,【入力用】個人登録!$A$21:$P$50,2,FALSE)),"",VLOOKUP(A21,【入力用】個人登録!$A$21:$P$50,2,FALSE)) &amp; IF(ISERROR(VLOOKUP(A21,【入力用】個人登録!$A$59:$P$127,2,FALSE)),"",VLOOKUP(A21,【入力用】個人登録!$A$59:$P$127,2,FALSE))</f>
        <v/>
      </c>
      <c r="D21" s="937"/>
      <c r="E21" s="938" t="str">
        <f>IF(ISERROR(VLOOKUP(A21,【入力用】個人登録!$A$21:$P$50,13,FALSE)),"",VLOOKUP(A21,【入力用】個人登録!$A$21:$P$50,13,FALSE)) &amp; IF(ISERROR(VLOOKUP(A21,【入力用】個人登録!$A$59:$P$127,13,FALSE)),"",VLOOKUP(A21,【入力用】個人登録!$A$59:$P$127,13,FALSE))</f>
        <v/>
      </c>
      <c r="F21" s="939"/>
      <c r="G21" s="476" t="str">
        <f>IF(ISERROR(VLOOKUP(A21,【入力用】個人登録!$A$21:$P$50,15,FALSE)),"",VLOOKUP(A21,【入力用】個人登録!$A$21:$P$50,15,FALSE)) &amp; IF(ISERROR(VLOOKUP(A21,【入力用】個人登録!$A$59:$P$127,15,FALSE)),"",VLOOKUP(A21,【入力用】個人登録!$A$59:$P$127,15,FALSE))</f>
        <v/>
      </c>
      <c r="H21" s="949" t="str">
        <f>IF(ISERROR(VLOOKUP(A21,【入力用】個人登録!$A$21:$P$50,5,FALSE)),"",VLOOKUP(A21,【入力用】個人登録!$A$21:$P$50,5,FALSE)) &amp; IF(ISERROR(VLOOKUP(A21,【入力用】個人登録!$A$59:$P$127,5,FALSE)),"",VLOOKUP(A21,【入力用】個人登録!$A$59:$P$127,5,FALSE))</f>
        <v/>
      </c>
      <c r="I21" s="950"/>
      <c r="J21" s="951"/>
      <c r="K21" s="949" t="str">
        <f>IF(ISERROR(VLOOKUP(A21,【入力用】個人登録!$A$21:$P$50,6,FALSE)),"",VLOOKUP(A21,【入力用】個人登録!$A$21:$P$50,6,FALSE)) &amp; IF(ISERROR(VLOOKUP(A21,【入力用】個人登録!$A$59:$P$127,6,FALSE)),"",VLOOKUP(A21,【入力用】個人登録!$A$59:$P$127,6,FALSE))</f>
        <v/>
      </c>
      <c r="L21" s="950"/>
      <c r="M21" s="951"/>
      <c r="N21" s="949" t="str">
        <f>IF(ISERROR(VLOOKUP(A21,【入力用】個人登録!$A$21:$P$50,16,FALSE)),"",VLOOKUP(A21,【入力用】個人登録!$A$21:$P$50,16,FALSE)) &amp; IF(ISERROR(VLOOKUP(A21,【入力用】個人登録!$A$59:$P$127,16,FALSE)),"",VLOOKUP(A21,【入力用】個人登録!$A$59:$P$127,16,FALSE))</f>
        <v/>
      </c>
      <c r="O21" s="951"/>
      <c r="P21" s="954" t="str">
        <f>IF(ISERROR(VLOOKUP(A21,【入力用】個人登録!$A$21:$P$50,8,FALSE)),"",VLOOKUP(A21,【入力用】個人登録!$A$21:$P$50,8,FALSE)) &amp; IF(ISERROR(VLOOKUP(A21,【入力用】個人登録!$A$59:$P$127,8,FALSE)),"",VLOOKUP(A21,【入力用】個人登録!$A$59:$P$127,8,FALSE))</f>
        <v/>
      </c>
      <c r="Q21" s="955"/>
      <c r="R21" s="956"/>
      <c r="S21" s="456" t="str">
        <f>IF(ISERROR(VLOOKUP(A21,【入力用】個人登録!$A$21:$P$50,3,FALSE)),"",VLOOKUP(A21,【入力用】個人登録!$A$21:$P$50,3,FALSE)) &amp; IF(ISERROR(VLOOKUP(A21,【入力用】個人登録!$A$59:$P$127,3,FALSE)),"",VLOOKUP(A21,【入力用】個人登録!$A$59:$P$127,3,FALSE))</f>
        <v/>
      </c>
      <c r="T21" s="957"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958"/>
      <c r="V21" s="959"/>
      <c r="W21" s="23" t="s">
        <v>212</v>
      </c>
      <c r="AF21" s="48"/>
    </row>
    <row r="22" spans="1:41" s="27" customFormat="1" ht="25.15" customHeight="1">
      <c r="A22" s="22"/>
      <c r="B22" s="458">
        <v>10</v>
      </c>
      <c r="C22" s="936" t="str">
        <f>IF(ISERROR(VLOOKUP(A22,【入力用】個人登録!$A$21:$P$50,2,FALSE)),"",VLOOKUP(A22,【入力用】個人登録!$A$21:$P$50,2,FALSE)) &amp; IF(ISERROR(VLOOKUP(A22,【入力用】個人登録!$A$59:$P$127,2,FALSE)),"",VLOOKUP(A22,【入力用】個人登録!$A$59:$P$127,2,FALSE))</f>
        <v/>
      </c>
      <c r="D22" s="937"/>
      <c r="E22" s="938" t="str">
        <f>IF(ISERROR(VLOOKUP(A22,【入力用】個人登録!$A$21:$P$50,13,FALSE)),"",VLOOKUP(A22,【入力用】個人登録!$A$21:$P$50,13,FALSE)) &amp; IF(ISERROR(VLOOKUP(A22,【入力用】個人登録!$A$59:$P$127,13,FALSE)),"",VLOOKUP(A22,【入力用】個人登録!$A$59:$P$127,13,FALSE))</f>
        <v/>
      </c>
      <c r="F22" s="939"/>
      <c r="G22" s="476" t="str">
        <f>IF(ISERROR(VLOOKUP(A22,【入力用】個人登録!$A$21:$P$50,15,FALSE)),"",VLOOKUP(A22,【入力用】個人登録!$A$21:$P$50,15,FALSE)) &amp; IF(ISERROR(VLOOKUP(A22,【入力用】個人登録!$A$59:$P$127,15,FALSE)),"",VLOOKUP(A22,【入力用】個人登録!$A$59:$P$127,15,FALSE))</f>
        <v/>
      </c>
      <c r="H22" s="949" t="str">
        <f>IF(ISERROR(VLOOKUP(A22,【入力用】個人登録!$A$21:$P$50,5,FALSE)),"",VLOOKUP(A22,【入力用】個人登録!$A$21:$P$50,5,FALSE)) &amp; IF(ISERROR(VLOOKUP(A22,【入力用】個人登録!$A$59:$P$127,5,FALSE)),"",VLOOKUP(A22,【入力用】個人登録!$A$59:$P$127,5,FALSE))</f>
        <v/>
      </c>
      <c r="I22" s="950"/>
      <c r="J22" s="951"/>
      <c r="K22" s="949" t="str">
        <f>IF(ISERROR(VLOOKUP(A22,【入力用】個人登録!$A$21:$P$50,6,FALSE)),"",VLOOKUP(A22,【入力用】個人登録!$A$21:$P$50,6,FALSE)) &amp; IF(ISERROR(VLOOKUP(A22,【入力用】個人登録!$A$59:$P$127,6,FALSE)),"",VLOOKUP(A22,【入力用】個人登録!$A$59:$P$127,6,FALSE))</f>
        <v/>
      </c>
      <c r="L22" s="950"/>
      <c r="M22" s="951"/>
      <c r="N22" s="949" t="str">
        <f>IF(ISERROR(VLOOKUP(A22,【入力用】個人登録!$A$21:$P$50,16,FALSE)),"",VLOOKUP(A22,【入力用】個人登録!$A$21:$P$50,16,FALSE)) &amp; IF(ISERROR(VLOOKUP(A22,【入力用】個人登録!$A$59:$P$127,16,FALSE)),"",VLOOKUP(A22,【入力用】個人登録!$A$59:$P$127,16,FALSE))</f>
        <v/>
      </c>
      <c r="O22" s="951"/>
      <c r="P22" s="954" t="str">
        <f>IF(ISERROR(VLOOKUP(A22,【入力用】個人登録!$A$21:$P$50,8,FALSE)),"",VLOOKUP(A22,【入力用】個人登録!$A$21:$P$50,8,FALSE)) &amp; IF(ISERROR(VLOOKUP(A22,【入力用】個人登録!$A$59:$P$127,8,FALSE)),"",VLOOKUP(A22,【入力用】個人登録!$A$59:$P$127,8,FALSE))</f>
        <v/>
      </c>
      <c r="Q22" s="955"/>
      <c r="R22" s="956"/>
      <c r="S22" s="456" t="str">
        <f>IF(ISERROR(VLOOKUP(A22,【入力用】個人登録!$A$21:$P$50,3,FALSE)),"",VLOOKUP(A22,【入力用】個人登録!$A$21:$P$50,3,FALSE)) &amp; IF(ISERROR(VLOOKUP(A22,【入力用】個人登録!$A$59:$P$127,3,FALSE)),"",VLOOKUP(A22,【入力用】個人登録!$A$59:$P$127,3,FALSE))</f>
        <v/>
      </c>
      <c r="T22" s="957"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958"/>
      <c r="V22" s="959"/>
      <c r="W22" s="26"/>
      <c r="AF22" s="48"/>
    </row>
    <row r="23" spans="1:41" s="27" customFormat="1" ht="25.15" customHeight="1">
      <c r="A23" s="22"/>
      <c r="B23" s="458">
        <v>11</v>
      </c>
      <c r="C23" s="936" t="str">
        <f>IF(ISERROR(VLOOKUP(A23,【入力用】個人登録!$A$21:$P$50,2,FALSE)),"",VLOOKUP(A23,【入力用】個人登録!$A$21:$P$50,2,FALSE)) &amp; IF(ISERROR(VLOOKUP(A23,【入力用】個人登録!$A$59:$P$127,2,FALSE)),"",VLOOKUP(A23,【入力用】個人登録!$A$59:$P$127,2,FALSE))</f>
        <v/>
      </c>
      <c r="D23" s="937"/>
      <c r="E23" s="938" t="str">
        <f>IF(ISERROR(VLOOKUP(A23,【入力用】個人登録!$A$21:$P$50,13,FALSE)),"",VLOOKUP(A23,【入力用】個人登録!$A$21:$P$50,13,FALSE)) &amp; IF(ISERROR(VLOOKUP(A23,【入力用】個人登録!$A$59:$P$127,13,FALSE)),"",VLOOKUP(A23,【入力用】個人登録!$A$59:$P$127,13,FALSE))</f>
        <v/>
      </c>
      <c r="F23" s="939"/>
      <c r="G23" s="476" t="str">
        <f>IF(ISERROR(VLOOKUP(A23,【入力用】個人登録!$A$21:$P$50,15,FALSE)),"",VLOOKUP(A23,【入力用】個人登録!$A$21:$P$50,15,FALSE)) &amp; IF(ISERROR(VLOOKUP(A23,【入力用】個人登録!$A$59:$P$127,15,FALSE)),"",VLOOKUP(A23,【入力用】個人登録!$A$59:$P$127,15,FALSE))</f>
        <v/>
      </c>
      <c r="H23" s="949" t="str">
        <f>IF(ISERROR(VLOOKUP(A23,【入力用】個人登録!$A$21:$P$50,5,FALSE)),"",VLOOKUP(A23,【入力用】個人登録!$A$21:$P$50,5,FALSE)) &amp; IF(ISERROR(VLOOKUP(A23,【入力用】個人登録!$A$59:$P$127,5,FALSE)),"",VLOOKUP(A23,【入力用】個人登録!$A$59:$P$127,5,FALSE))</f>
        <v/>
      </c>
      <c r="I23" s="950"/>
      <c r="J23" s="951"/>
      <c r="K23" s="949" t="str">
        <f>IF(ISERROR(VLOOKUP(A23,【入力用】個人登録!$A$21:$P$50,6,FALSE)),"",VLOOKUP(A23,【入力用】個人登録!$A$21:$P$50,6,FALSE)) &amp; IF(ISERROR(VLOOKUP(A23,【入力用】個人登録!$A$59:$P$127,6,FALSE)),"",VLOOKUP(A23,【入力用】個人登録!$A$59:$P$127,6,FALSE))</f>
        <v/>
      </c>
      <c r="L23" s="950"/>
      <c r="M23" s="951"/>
      <c r="N23" s="949" t="str">
        <f>IF(ISERROR(VLOOKUP(A23,【入力用】個人登録!$A$21:$P$50,16,FALSE)),"",VLOOKUP(A23,【入力用】個人登録!$A$21:$P$50,16,FALSE)) &amp; IF(ISERROR(VLOOKUP(A23,【入力用】個人登録!$A$59:$P$127,16,FALSE)),"",VLOOKUP(A23,【入力用】個人登録!$A$59:$P$127,16,FALSE))</f>
        <v/>
      </c>
      <c r="O23" s="951"/>
      <c r="P23" s="954" t="str">
        <f>IF(ISERROR(VLOOKUP(A23,【入力用】個人登録!$A$21:$P$50,8,FALSE)),"",VLOOKUP(A23,【入力用】個人登録!$A$21:$P$50,8,FALSE)) &amp; IF(ISERROR(VLOOKUP(A23,【入力用】個人登録!$A$59:$P$127,8,FALSE)),"",VLOOKUP(A23,【入力用】個人登録!$A$59:$P$127,8,FALSE))</f>
        <v/>
      </c>
      <c r="Q23" s="955"/>
      <c r="R23" s="956"/>
      <c r="S23" s="456" t="str">
        <f>IF(ISERROR(VLOOKUP(A23,【入力用】個人登録!$A$21:$P$50,3,FALSE)),"",VLOOKUP(A23,【入力用】個人登録!$A$21:$P$50,3,FALSE)) &amp; IF(ISERROR(VLOOKUP(A23,【入力用】個人登録!$A$59:$P$127,3,FALSE)),"",VLOOKUP(A23,【入力用】個人登録!$A$59:$P$127,3,FALSE))</f>
        <v/>
      </c>
      <c r="T23" s="957"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958"/>
      <c r="V23" s="959"/>
      <c r="W23" s="26"/>
      <c r="AF23" s="48"/>
    </row>
    <row r="24" spans="1:41" s="27" customFormat="1" ht="25.15" customHeight="1">
      <c r="A24" s="22"/>
      <c r="B24" s="458">
        <v>12</v>
      </c>
      <c r="C24" s="936" t="str">
        <f>IF(ISERROR(VLOOKUP(A24,【入力用】個人登録!$A$21:$P$50,2,FALSE)),"",VLOOKUP(A24,【入力用】個人登録!$A$21:$P$50,2,FALSE)) &amp; IF(ISERROR(VLOOKUP(A24,【入力用】個人登録!$A$59:$P$127,2,FALSE)),"",VLOOKUP(A24,【入力用】個人登録!$A$59:$P$127,2,FALSE))</f>
        <v/>
      </c>
      <c r="D24" s="937"/>
      <c r="E24" s="938" t="str">
        <f>IF(ISERROR(VLOOKUP(A24,【入力用】個人登録!$A$21:$P$50,13,FALSE)),"",VLOOKUP(A24,【入力用】個人登録!$A$21:$P$50,13,FALSE)) &amp; IF(ISERROR(VLOOKUP(A24,【入力用】個人登録!$A$59:$P$127,13,FALSE)),"",VLOOKUP(A24,【入力用】個人登録!$A$59:$P$127,13,FALSE))</f>
        <v/>
      </c>
      <c r="F24" s="939"/>
      <c r="G24" s="476" t="str">
        <f>IF(ISERROR(VLOOKUP(A24,【入力用】個人登録!$A$21:$P$50,15,FALSE)),"",VLOOKUP(A24,【入力用】個人登録!$A$21:$P$50,15,FALSE)) &amp; IF(ISERROR(VLOOKUP(A24,【入力用】個人登録!$A$59:$P$127,15,FALSE)),"",VLOOKUP(A24,【入力用】個人登録!$A$59:$P$127,15,FALSE))</f>
        <v/>
      </c>
      <c r="H24" s="949" t="str">
        <f>IF(ISERROR(VLOOKUP(A24,【入力用】個人登録!$A$21:$P$50,5,FALSE)),"",VLOOKUP(A24,【入力用】個人登録!$A$21:$P$50,5,FALSE)) &amp; IF(ISERROR(VLOOKUP(A24,【入力用】個人登録!$A$59:$P$127,5,FALSE)),"",VLOOKUP(A24,【入力用】個人登録!$A$59:$P$127,5,FALSE))</f>
        <v/>
      </c>
      <c r="I24" s="950"/>
      <c r="J24" s="951"/>
      <c r="K24" s="949" t="str">
        <f>IF(ISERROR(VLOOKUP(A24,【入力用】個人登録!$A$21:$P$50,6,FALSE)),"",VLOOKUP(A24,【入力用】個人登録!$A$21:$P$50,6,FALSE)) &amp; IF(ISERROR(VLOOKUP(A24,【入力用】個人登録!$A$59:$P$127,6,FALSE)),"",VLOOKUP(A24,【入力用】個人登録!$A$59:$P$127,6,FALSE))</f>
        <v/>
      </c>
      <c r="L24" s="950"/>
      <c r="M24" s="951"/>
      <c r="N24" s="949" t="str">
        <f>IF(ISERROR(VLOOKUP(A24,【入力用】個人登録!$A$21:$P$50,16,FALSE)),"",VLOOKUP(A24,【入力用】個人登録!$A$21:$P$50,16,FALSE)) &amp; IF(ISERROR(VLOOKUP(A24,【入力用】個人登録!$A$59:$P$127,16,FALSE)),"",VLOOKUP(A24,【入力用】個人登録!$A$59:$P$127,16,FALSE))</f>
        <v/>
      </c>
      <c r="O24" s="951"/>
      <c r="P24" s="954" t="str">
        <f>IF(ISERROR(VLOOKUP(A24,【入力用】個人登録!$A$21:$P$50,8,FALSE)),"",VLOOKUP(A24,【入力用】個人登録!$A$21:$P$50,8,FALSE)) &amp; IF(ISERROR(VLOOKUP(A24,【入力用】個人登録!$A$59:$P$127,8,FALSE)),"",VLOOKUP(A24,【入力用】個人登録!$A$59:$P$127,8,FALSE))</f>
        <v/>
      </c>
      <c r="Q24" s="955"/>
      <c r="R24" s="956"/>
      <c r="S24" s="456" t="str">
        <f>IF(ISERROR(VLOOKUP(A24,【入力用】個人登録!$A$21:$P$50,3,FALSE)),"",VLOOKUP(A24,【入力用】個人登録!$A$21:$P$50,3,FALSE)) &amp; IF(ISERROR(VLOOKUP(A24,【入力用】個人登録!$A$59:$P$127,3,FALSE)),"",VLOOKUP(A24,【入力用】個人登録!$A$59:$P$127,3,FALSE))</f>
        <v/>
      </c>
      <c r="T24" s="957"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958"/>
      <c r="V24" s="959"/>
      <c r="W24" s="26"/>
      <c r="AF24" s="48"/>
    </row>
    <row r="25" spans="1:41" s="27" customFormat="1" ht="25.15" customHeight="1">
      <c r="A25" s="22"/>
      <c r="B25" s="458">
        <v>13</v>
      </c>
      <c r="C25" s="936" t="str">
        <f>IF(ISERROR(VLOOKUP(A25,【入力用】個人登録!$A$21:$P$50,2,FALSE)),"",VLOOKUP(A25,【入力用】個人登録!$A$21:$P$50,2,FALSE)) &amp; IF(ISERROR(VLOOKUP(A25,【入力用】個人登録!$A$59:$P$127,2,FALSE)),"",VLOOKUP(A25,【入力用】個人登録!$A$59:$P$127,2,FALSE))</f>
        <v/>
      </c>
      <c r="D25" s="937"/>
      <c r="E25" s="938" t="str">
        <f>IF(ISERROR(VLOOKUP(A25,【入力用】個人登録!$A$21:$P$50,13,FALSE)),"",VLOOKUP(A25,【入力用】個人登録!$A$21:$P$50,13,FALSE)) &amp; IF(ISERROR(VLOOKUP(A25,【入力用】個人登録!$A$59:$P$127,13,FALSE)),"",VLOOKUP(A25,【入力用】個人登録!$A$59:$P$127,13,FALSE))</f>
        <v/>
      </c>
      <c r="F25" s="939"/>
      <c r="G25" s="476" t="str">
        <f>IF(ISERROR(VLOOKUP(A25,【入力用】個人登録!$A$21:$P$50,15,FALSE)),"",VLOOKUP(A25,【入力用】個人登録!$A$21:$P$50,15,FALSE)) &amp; IF(ISERROR(VLOOKUP(A25,【入力用】個人登録!$A$59:$P$127,15,FALSE)),"",VLOOKUP(A25,【入力用】個人登録!$A$59:$P$127,15,FALSE))</f>
        <v/>
      </c>
      <c r="H25" s="949" t="str">
        <f>IF(ISERROR(VLOOKUP(A25,【入力用】個人登録!$A$21:$P$50,5,FALSE)),"",VLOOKUP(A25,【入力用】個人登録!$A$21:$P$50,5,FALSE)) &amp; IF(ISERROR(VLOOKUP(A25,【入力用】個人登録!$A$59:$P$127,5,FALSE)),"",VLOOKUP(A25,【入力用】個人登録!$A$59:$P$127,5,FALSE))</f>
        <v/>
      </c>
      <c r="I25" s="950"/>
      <c r="J25" s="951"/>
      <c r="K25" s="949" t="str">
        <f>IF(ISERROR(VLOOKUP(A25,【入力用】個人登録!$A$21:$P$50,6,FALSE)),"",VLOOKUP(A25,【入力用】個人登録!$A$21:$P$50,6,FALSE)) &amp; IF(ISERROR(VLOOKUP(A25,【入力用】個人登録!$A$59:$P$127,6,FALSE)),"",VLOOKUP(A25,【入力用】個人登録!$A$59:$P$127,6,FALSE))</f>
        <v/>
      </c>
      <c r="L25" s="950"/>
      <c r="M25" s="951"/>
      <c r="N25" s="949" t="str">
        <f>IF(ISERROR(VLOOKUP(A25,【入力用】個人登録!$A$21:$P$50,16,FALSE)),"",VLOOKUP(A25,【入力用】個人登録!$A$21:$P$50,16,FALSE)) &amp; IF(ISERROR(VLOOKUP(A25,【入力用】個人登録!$A$59:$P$127,16,FALSE)),"",VLOOKUP(A25,【入力用】個人登録!$A$59:$P$127,16,FALSE))</f>
        <v/>
      </c>
      <c r="O25" s="951"/>
      <c r="P25" s="954" t="str">
        <f>IF(ISERROR(VLOOKUP(A25,【入力用】個人登録!$A$21:$P$50,8,FALSE)),"",VLOOKUP(A25,【入力用】個人登録!$A$21:$P$50,8,FALSE)) &amp; IF(ISERROR(VLOOKUP(A25,【入力用】個人登録!$A$59:$P$127,8,FALSE)),"",VLOOKUP(A25,【入力用】個人登録!$A$59:$P$127,8,FALSE))</f>
        <v/>
      </c>
      <c r="Q25" s="955"/>
      <c r="R25" s="956"/>
      <c r="S25" s="456" t="str">
        <f>IF(ISERROR(VLOOKUP(A25,【入力用】個人登録!$A$21:$P$50,3,FALSE)),"",VLOOKUP(A25,【入力用】個人登録!$A$21:$P$50,3,FALSE)) &amp; IF(ISERROR(VLOOKUP(A25,【入力用】個人登録!$A$59:$P$127,3,FALSE)),"",VLOOKUP(A25,【入力用】個人登録!$A$59:$P$127,3,FALSE))</f>
        <v/>
      </c>
      <c r="T25" s="957"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958"/>
      <c r="V25" s="959"/>
      <c r="W25" s="26"/>
      <c r="AF25" s="48"/>
    </row>
    <row r="26" spans="1:41" s="27" customFormat="1" ht="25.15" customHeight="1">
      <c r="A26" s="22"/>
      <c r="B26" s="458">
        <v>14</v>
      </c>
      <c r="C26" s="936" t="str">
        <f>IF(ISERROR(VLOOKUP(A26,【入力用】個人登録!$A$21:$P$50,2,FALSE)),"",VLOOKUP(A26,【入力用】個人登録!$A$21:$P$50,2,FALSE)) &amp; IF(ISERROR(VLOOKUP(A26,【入力用】個人登録!$A$59:$P$127,2,FALSE)),"",VLOOKUP(A26,【入力用】個人登録!$A$59:$P$127,2,FALSE))</f>
        <v/>
      </c>
      <c r="D26" s="937"/>
      <c r="E26" s="938" t="str">
        <f>IF(ISERROR(VLOOKUP(A26,【入力用】個人登録!$A$21:$P$50,13,FALSE)),"",VLOOKUP(A26,【入力用】個人登録!$A$21:$P$50,13,FALSE)) &amp; IF(ISERROR(VLOOKUP(A26,【入力用】個人登録!$A$59:$P$127,13,FALSE)),"",VLOOKUP(A26,【入力用】個人登録!$A$59:$P$127,13,FALSE))</f>
        <v/>
      </c>
      <c r="F26" s="939"/>
      <c r="G26" s="477" t="str">
        <f>IF(ISERROR(VLOOKUP(A26,【入力用】個人登録!$A$21:$P$50,15,FALSE)),"",VLOOKUP(A26,【入力用】個人登録!$A$21:$P$50,15,FALSE)) &amp; IF(ISERROR(VLOOKUP(A26,【入力用】個人登録!$A$59:$P$127,15,FALSE)),"",VLOOKUP(A26,【入力用】個人登録!$A$59:$P$127,15,FALSE))</f>
        <v/>
      </c>
      <c r="H26" s="949" t="str">
        <f>IF(ISERROR(VLOOKUP(A26,【入力用】個人登録!$A$21:$P$50,5,FALSE)),"",VLOOKUP(A26,【入力用】個人登録!$A$21:$P$50,5,FALSE)) &amp; IF(ISERROR(VLOOKUP(A26,【入力用】個人登録!$A$59:$P$127,5,FALSE)),"",VLOOKUP(A26,【入力用】個人登録!$A$59:$P$127,5,FALSE))</f>
        <v/>
      </c>
      <c r="I26" s="950"/>
      <c r="J26" s="951"/>
      <c r="K26" s="949" t="str">
        <f>IF(ISERROR(VLOOKUP(A26,【入力用】個人登録!$A$21:$P$50,6,FALSE)),"",VLOOKUP(A26,【入力用】個人登録!$A$21:$P$50,6,FALSE)) &amp; IF(ISERROR(VLOOKUP(A26,【入力用】個人登録!$A$59:$P$127,6,FALSE)),"",VLOOKUP(A26,【入力用】個人登録!$A$59:$P$127,6,FALSE))</f>
        <v/>
      </c>
      <c r="L26" s="950"/>
      <c r="M26" s="951"/>
      <c r="N26" s="949" t="str">
        <f>IF(ISERROR(VLOOKUP(A26,【入力用】個人登録!$A$21:$P$50,16,FALSE)),"",VLOOKUP(A26,【入力用】個人登録!$A$21:$P$50,16,FALSE)) &amp; IF(ISERROR(VLOOKUP(A26,【入力用】個人登録!$A$59:$P$127,16,FALSE)),"",VLOOKUP(A26,【入力用】個人登録!$A$59:$P$127,16,FALSE))</f>
        <v/>
      </c>
      <c r="O26" s="951"/>
      <c r="P26" s="954" t="str">
        <f>IF(ISERROR(VLOOKUP(A26,【入力用】個人登録!$A$21:$P$50,8,FALSE)),"",VLOOKUP(A26,【入力用】個人登録!$A$21:$P$50,8,FALSE)) &amp; IF(ISERROR(VLOOKUP(A26,【入力用】個人登録!$A$59:$P$127,8,FALSE)),"",VLOOKUP(A26,【入力用】個人登録!$A$59:$P$127,8,FALSE))</f>
        <v/>
      </c>
      <c r="Q26" s="955"/>
      <c r="R26" s="956"/>
      <c r="S26" s="456" t="str">
        <f>IF(ISERROR(VLOOKUP(A26,【入力用】個人登録!$A$21:$P$50,3,FALSE)),"",VLOOKUP(A26,【入力用】個人登録!$A$21:$P$50,3,FALSE)) &amp; IF(ISERROR(VLOOKUP(A26,【入力用】個人登録!$A$59:$P$127,3,FALSE)),"",VLOOKUP(A26,【入力用】個人登録!$A$59:$P$127,3,FALSE))</f>
        <v/>
      </c>
      <c r="T26" s="957"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958"/>
      <c r="V26" s="959"/>
      <c r="W26" s="26"/>
      <c r="AF26" s="48"/>
    </row>
    <row r="27" spans="1:41" s="27" customFormat="1" ht="25.15" customHeight="1">
      <c r="A27" s="22"/>
      <c r="B27" s="458">
        <v>15</v>
      </c>
      <c r="C27" s="936" t="str">
        <f>IF(ISERROR(VLOOKUP(A27,【入力用】個人登録!$A$21:$P$50,2,FALSE)),"",VLOOKUP(A27,【入力用】個人登録!$A$21:$P$50,2,FALSE)) &amp; IF(ISERROR(VLOOKUP(A27,【入力用】個人登録!$A$59:$P$127,2,FALSE)),"",VLOOKUP(A27,【入力用】個人登録!$A$59:$P$127,2,FALSE))</f>
        <v/>
      </c>
      <c r="D27" s="937"/>
      <c r="E27" s="938" t="str">
        <f>IF(ISERROR(VLOOKUP(A27,【入力用】個人登録!$A$21:$P$50,13,FALSE)),"",VLOOKUP(A27,【入力用】個人登録!$A$21:$P$50,13,FALSE)) &amp; IF(ISERROR(VLOOKUP(A27,【入力用】個人登録!$A$59:$P$127,13,FALSE)),"",VLOOKUP(A27,【入力用】個人登録!$A$59:$P$127,13,FALSE))</f>
        <v/>
      </c>
      <c r="F27" s="939"/>
      <c r="G27" s="476" t="str">
        <f>IF(ISERROR(VLOOKUP(A27,【入力用】個人登録!$A$21:$P$50,15,FALSE)),"",VLOOKUP(A27,【入力用】個人登録!$A$21:$P$50,15,FALSE)) &amp; IF(ISERROR(VLOOKUP(A27,【入力用】個人登録!$A$59:$P$127,15,FALSE)),"",VLOOKUP(A27,【入力用】個人登録!$A$59:$P$127,15,FALSE))</f>
        <v/>
      </c>
      <c r="H27" s="949" t="str">
        <f>IF(ISERROR(VLOOKUP(A27,【入力用】個人登録!$A$21:$P$50,5,FALSE)),"",VLOOKUP(A27,【入力用】個人登録!$A$21:$P$50,5,FALSE)) &amp; IF(ISERROR(VLOOKUP(A27,【入力用】個人登録!$A$59:$P$127,5,FALSE)),"",VLOOKUP(A27,【入力用】個人登録!$A$59:$P$127,5,FALSE))</f>
        <v/>
      </c>
      <c r="I27" s="950"/>
      <c r="J27" s="951"/>
      <c r="K27" s="949" t="str">
        <f>IF(ISERROR(VLOOKUP(A27,【入力用】個人登録!$A$21:$P$50,6,FALSE)),"",VLOOKUP(A27,【入力用】個人登録!$A$21:$P$50,6,FALSE)) &amp; IF(ISERROR(VLOOKUP(A27,【入力用】個人登録!$A$59:$P$127,6,FALSE)),"",VLOOKUP(A27,【入力用】個人登録!$A$59:$P$127,6,FALSE))</f>
        <v/>
      </c>
      <c r="L27" s="950"/>
      <c r="M27" s="951"/>
      <c r="N27" s="949" t="str">
        <f>IF(ISERROR(VLOOKUP(A27,【入力用】個人登録!$A$21:$P$50,16,FALSE)),"",VLOOKUP(A27,【入力用】個人登録!$A$21:$P$50,16,FALSE)) &amp; IF(ISERROR(VLOOKUP(A27,【入力用】個人登録!$A$59:$P$127,16,FALSE)),"",VLOOKUP(A27,【入力用】個人登録!$A$59:$P$127,16,FALSE))</f>
        <v/>
      </c>
      <c r="O27" s="951"/>
      <c r="P27" s="954" t="str">
        <f>IF(ISERROR(VLOOKUP(A27,【入力用】個人登録!$A$21:$P$50,8,FALSE)),"",VLOOKUP(A27,【入力用】個人登録!$A$21:$P$50,8,FALSE)) &amp; IF(ISERROR(VLOOKUP(A27,【入力用】個人登録!$A$59:$P$127,8,FALSE)),"",VLOOKUP(A27,【入力用】個人登録!$A$59:$P$127,8,FALSE))</f>
        <v/>
      </c>
      <c r="Q27" s="955"/>
      <c r="R27" s="956"/>
      <c r="S27" s="456" t="str">
        <f>IF(ISERROR(VLOOKUP(A27,【入力用】個人登録!$A$21:$P$50,3,FALSE)),"",VLOOKUP(A27,【入力用】個人登録!$A$21:$P$50,3,FALSE)) &amp; IF(ISERROR(VLOOKUP(A27,【入力用】個人登録!$A$59:$P$127,3,FALSE)),"",VLOOKUP(A27,【入力用】個人登録!$A$59:$P$127,3,FALSE))</f>
        <v/>
      </c>
      <c r="T27" s="957"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958"/>
      <c r="V27" s="959"/>
      <c r="W27" s="26"/>
      <c r="AF27" s="48"/>
    </row>
    <row r="28" spans="1:41" s="27" customFormat="1" ht="25.15" customHeight="1">
      <c r="A28" s="22"/>
      <c r="B28" s="458">
        <v>16</v>
      </c>
      <c r="C28" s="936" t="str">
        <f>IF(ISERROR(VLOOKUP(A28,【入力用】個人登録!$A$21:$P$50,2,FALSE)),"",VLOOKUP(A28,【入力用】個人登録!$A$21:$P$50,2,FALSE)) &amp; IF(ISERROR(VLOOKUP(A28,【入力用】個人登録!$A$59:$P$127,2,FALSE)),"",VLOOKUP(A28,【入力用】個人登録!$A$59:$P$127,2,FALSE))</f>
        <v/>
      </c>
      <c r="D28" s="937"/>
      <c r="E28" s="938" t="str">
        <f>IF(ISERROR(VLOOKUP(A28,【入力用】個人登録!$A$21:$P$50,13,FALSE)),"",VLOOKUP(A28,【入力用】個人登録!$A$21:$P$50,13,FALSE)) &amp; IF(ISERROR(VLOOKUP(A28,【入力用】個人登録!$A$59:$P$127,13,FALSE)),"",VLOOKUP(A28,【入力用】個人登録!$A$59:$P$127,13,FALSE))</f>
        <v/>
      </c>
      <c r="F28" s="939"/>
      <c r="G28" s="476" t="str">
        <f>IF(ISERROR(VLOOKUP(A28,【入力用】個人登録!$A$21:$P$50,15,FALSE)),"",VLOOKUP(A28,【入力用】個人登録!$A$21:$P$50,15,FALSE)) &amp; IF(ISERROR(VLOOKUP(A28,【入力用】個人登録!$A$59:$P$127,15,FALSE)),"",VLOOKUP(A28,【入力用】個人登録!$A$59:$P$127,15,FALSE))</f>
        <v/>
      </c>
      <c r="H28" s="949" t="str">
        <f>IF(ISERROR(VLOOKUP(A28,【入力用】個人登録!$A$21:$P$50,5,FALSE)),"",VLOOKUP(A28,【入力用】個人登録!$A$21:$P$50,5,FALSE)) &amp; IF(ISERROR(VLOOKUP(A28,【入力用】個人登録!$A$59:$P$127,5,FALSE)),"",VLOOKUP(A28,【入力用】個人登録!$A$59:$P$127,5,FALSE))</f>
        <v/>
      </c>
      <c r="I28" s="950"/>
      <c r="J28" s="951"/>
      <c r="K28" s="949" t="str">
        <f>IF(ISERROR(VLOOKUP(A28,【入力用】個人登録!$A$21:$P$50,6,FALSE)),"",VLOOKUP(A28,【入力用】個人登録!$A$21:$P$50,6,FALSE)) &amp; IF(ISERROR(VLOOKUP(A28,【入力用】個人登録!$A$59:$P$127,6,FALSE)),"",VLOOKUP(A28,【入力用】個人登録!$A$59:$P$127,6,FALSE))</f>
        <v/>
      </c>
      <c r="L28" s="950"/>
      <c r="M28" s="951"/>
      <c r="N28" s="949" t="str">
        <f>IF(ISERROR(VLOOKUP(A28,【入力用】個人登録!$A$21:$P$50,16,FALSE)),"",VLOOKUP(A28,【入力用】個人登録!$A$21:$P$50,16,FALSE)) &amp; IF(ISERROR(VLOOKUP(A28,【入力用】個人登録!$A$59:$P$127,16,FALSE)),"",VLOOKUP(A28,【入力用】個人登録!$A$59:$P$127,16,FALSE))</f>
        <v/>
      </c>
      <c r="O28" s="951"/>
      <c r="P28" s="954" t="str">
        <f>IF(ISERROR(VLOOKUP(A28,【入力用】個人登録!$A$21:$P$50,8,FALSE)),"",VLOOKUP(A28,【入力用】個人登録!$A$21:$P$50,8,FALSE)) &amp; IF(ISERROR(VLOOKUP(A28,【入力用】個人登録!$A$59:$P$127,8,FALSE)),"",VLOOKUP(A28,【入力用】個人登録!$A$59:$P$127,8,FALSE))</f>
        <v/>
      </c>
      <c r="Q28" s="955"/>
      <c r="R28" s="956"/>
      <c r="S28" s="456" t="str">
        <f>IF(ISERROR(VLOOKUP(A28,【入力用】個人登録!$A$21:$P$50,3,FALSE)),"",VLOOKUP(A28,【入力用】個人登録!$A$21:$P$50,3,FALSE)) &amp; IF(ISERROR(VLOOKUP(A28,【入力用】個人登録!$A$59:$P$127,3,FALSE)),"",VLOOKUP(A28,【入力用】個人登録!$A$59:$P$127,3,FALSE))</f>
        <v/>
      </c>
      <c r="T28" s="957"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958"/>
      <c r="V28" s="959"/>
      <c r="W28" s="26"/>
      <c r="AF28" s="48"/>
    </row>
    <row r="29" spans="1:41" s="27" customFormat="1" ht="25.15" customHeight="1">
      <c r="A29" s="22"/>
      <c r="B29" s="458">
        <v>17</v>
      </c>
      <c r="C29" s="936" t="str">
        <f>IF(ISERROR(VLOOKUP(A29,【入力用】個人登録!$A$21:$P$50,2,FALSE)),"",VLOOKUP(A29,【入力用】個人登録!$A$21:$P$50,2,FALSE)) &amp; IF(ISERROR(VLOOKUP(A29,【入力用】個人登録!$A$59:$P$127,2,FALSE)),"",VLOOKUP(A29,【入力用】個人登録!$A$59:$P$127,2,FALSE))</f>
        <v/>
      </c>
      <c r="D29" s="937"/>
      <c r="E29" s="938" t="str">
        <f>IF(ISERROR(VLOOKUP(A29,【入力用】個人登録!$A$21:$P$50,13,FALSE)),"",VLOOKUP(A29,【入力用】個人登録!$A$21:$P$50,13,FALSE)) &amp; IF(ISERROR(VLOOKUP(A29,【入力用】個人登録!$A$59:$P$127,13,FALSE)),"",VLOOKUP(A29,【入力用】個人登録!$A$59:$P$127,13,FALSE))</f>
        <v/>
      </c>
      <c r="F29" s="939"/>
      <c r="G29" s="476" t="str">
        <f>IF(ISERROR(VLOOKUP(A29,【入力用】個人登録!$A$21:$P$50,15,FALSE)),"",VLOOKUP(A29,【入力用】個人登録!$A$21:$P$50,15,FALSE)) &amp; IF(ISERROR(VLOOKUP(A29,【入力用】個人登録!$A$59:$P$127,15,FALSE)),"",VLOOKUP(A29,【入力用】個人登録!$A$59:$P$127,15,FALSE))</f>
        <v/>
      </c>
      <c r="H29" s="949" t="str">
        <f>IF(ISERROR(VLOOKUP(A29,【入力用】個人登録!$A$21:$P$50,5,FALSE)),"",VLOOKUP(A29,【入力用】個人登録!$A$21:$P$50,5,FALSE)) &amp; IF(ISERROR(VLOOKUP(A29,【入力用】個人登録!$A$59:$P$127,5,FALSE)),"",VLOOKUP(A29,【入力用】個人登録!$A$59:$P$127,5,FALSE))</f>
        <v/>
      </c>
      <c r="I29" s="950"/>
      <c r="J29" s="951"/>
      <c r="K29" s="949" t="str">
        <f>IF(ISERROR(VLOOKUP(A29,【入力用】個人登録!$A$21:$P$50,6,FALSE)),"",VLOOKUP(A29,【入力用】個人登録!$A$21:$P$50,6,FALSE)) &amp; IF(ISERROR(VLOOKUP(A29,【入力用】個人登録!$A$59:$P$127,6,FALSE)),"",VLOOKUP(A29,【入力用】個人登録!$A$59:$P$127,6,FALSE))</f>
        <v/>
      </c>
      <c r="L29" s="950"/>
      <c r="M29" s="951"/>
      <c r="N29" s="949" t="str">
        <f>IF(ISERROR(VLOOKUP(A29,【入力用】個人登録!$A$21:$P$50,16,FALSE)),"",VLOOKUP(A29,【入力用】個人登録!$A$21:$P$50,16,FALSE)) &amp; IF(ISERROR(VLOOKUP(A29,【入力用】個人登録!$A$59:$P$127,16,FALSE)),"",VLOOKUP(A29,【入力用】個人登録!$A$59:$P$127,16,FALSE))</f>
        <v/>
      </c>
      <c r="O29" s="951"/>
      <c r="P29" s="954" t="str">
        <f>IF(ISERROR(VLOOKUP(A29,【入力用】個人登録!$A$21:$P$50,8,FALSE)),"",VLOOKUP(A29,【入力用】個人登録!$A$21:$P$50,8,FALSE)) &amp; IF(ISERROR(VLOOKUP(A29,【入力用】個人登録!$A$59:$P$127,8,FALSE)),"",VLOOKUP(A29,【入力用】個人登録!$A$59:$P$127,8,FALSE))</f>
        <v/>
      </c>
      <c r="Q29" s="955"/>
      <c r="R29" s="956"/>
      <c r="S29" s="456" t="str">
        <f>IF(ISERROR(VLOOKUP(A29,【入力用】個人登録!$A$21:$P$50,3,FALSE)),"",VLOOKUP(A29,【入力用】個人登録!$A$21:$P$50,3,FALSE)) &amp; IF(ISERROR(VLOOKUP(A29,【入力用】個人登録!$A$59:$P$127,3,FALSE)),"",VLOOKUP(A29,【入力用】個人登録!$A$59:$P$127,3,FALSE))</f>
        <v/>
      </c>
      <c r="T29" s="957"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958"/>
      <c r="V29" s="959"/>
      <c r="W29" s="26"/>
      <c r="AF29" s="48"/>
    </row>
    <row r="30" spans="1:41" s="27" customFormat="1" ht="25.15" customHeight="1">
      <c r="A30" s="22"/>
      <c r="B30" s="458">
        <v>18</v>
      </c>
      <c r="C30" s="936" t="str">
        <f>IF(ISERROR(VLOOKUP(A30,【入力用】個人登録!$A$21:$P$50,2,FALSE)),"",VLOOKUP(A30,【入力用】個人登録!$A$21:$P$50,2,FALSE)) &amp; IF(ISERROR(VLOOKUP(A30,【入力用】個人登録!$A$59:$P$127,2,FALSE)),"",VLOOKUP(A30,【入力用】個人登録!$A$59:$P$127,2,FALSE))</f>
        <v/>
      </c>
      <c r="D30" s="937"/>
      <c r="E30" s="938" t="str">
        <f>IF(ISERROR(VLOOKUP(A30,【入力用】個人登録!$A$21:$P$50,13,FALSE)),"",VLOOKUP(A30,【入力用】個人登録!$A$21:$P$50,13,FALSE)) &amp; IF(ISERROR(VLOOKUP(A30,【入力用】個人登録!$A$59:$P$127,13,FALSE)),"",VLOOKUP(A30,【入力用】個人登録!$A$59:$P$127,13,FALSE))</f>
        <v/>
      </c>
      <c r="F30" s="939"/>
      <c r="G30" s="476" t="str">
        <f>IF(ISERROR(VLOOKUP(A30,【入力用】個人登録!$A$21:$P$50,15,FALSE)),"",VLOOKUP(A30,【入力用】個人登録!$A$21:$P$50,15,FALSE)) &amp; IF(ISERROR(VLOOKUP(A30,【入力用】個人登録!$A$59:$P$127,15,FALSE)),"",VLOOKUP(A30,【入力用】個人登録!$A$59:$P$127,15,FALSE))</f>
        <v/>
      </c>
      <c r="H30" s="949" t="str">
        <f>IF(ISERROR(VLOOKUP(A30,【入力用】個人登録!$A$21:$P$50,5,FALSE)),"",VLOOKUP(A30,【入力用】個人登録!$A$21:$P$50,5,FALSE)) &amp; IF(ISERROR(VLOOKUP(A30,【入力用】個人登録!$A$59:$P$127,5,FALSE)),"",VLOOKUP(A30,【入力用】個人登録!$A$59:$P$127,5,FALSE))</f>
        <v/>
      </c>
      <c r="I30" s="950"/>
      <c r="J30" s="951"/>
      <c r="K30" s="949" t="str">
        <f>IF(ISERROR(VLOOKUP(A30,【入力用】個人登録!$A$21:$P$50,6,FALSE)),"",VLOOKUP(A30,【入力用】個人登録!$A$21:$P$50,6,FALSE)) &amp; IF(ISERROR(VLOOKUP(A30,【入力用】個人登録!$A$59:$P$127,6,FALSE)),"",VLOOKUP(A30,【入力用】個人登録!$A$59:$P$127,6,FALSE))</f>
        <v/>
      </c>
      <c r="L30" s="950"/>
      <c r="M30" s="951"/>
      <c r="N30" s="949" t="str">
        <f>IF(ISERROR(VLOOKUP(A30,【入力用】個人登録!$A$21:$P$50,16,FALSE)),"",VLOOKUP(A30,【入力用】個人登録!$A$21:$P$50,16,FALSE)) &amp; IF(ISERROR(VLOOKUP(A30,【入力用】個人登録!$A$59:$P$127,16,FALSE)),"",VLOOKUP(A30,【入力用】個人登録!$A$59:$P$127,16,FALSE))</f>
        <v/>
      </c>
      <c r="O30" s="951"/>
      <c r="P30" s="954" t="str">
        <f>IF(ISERROR(VLOOKUP(A30,【入力用】個人登録!$A$21:$P$50,8,FALSE)),"",VLOOKUP(A30,【入力用】個人登録!$A$21:$P$50,8,FALSE)) &amp; IF(ISERROR(VLOOKUP(A30,【入力用】個人登録!$A$59:$P$127,8,FALSE)),"",VLOOKUP(A30,【入力用】個人登録!$A$59:$P$127,8,FALSE))</f>
        <v/>
      </c>
      <c r="Q30" s="955"/>
      <c r="R30" s="956"/>
      <c r="S30" s="456" t="str">
        <f>IF(ISERROR(VLOOKUP(A30,【入力用】個人登録!$A$21:$P$50,3,FALSE)),"",VLOOKUP(A30,【入力用】個人登録!$A$21:$P$50,3,FALSE)) &amp; IF(ISERROR(VLOOKUP(A30,【入力用】個人登録!$A$59:$P$127,3,FALSE)),"",VLOOKUP(A30,【入力用】個人登録!$A$59:$P$127,3,FALSE))</f>
        <v/>
      </c>
      <c r="T30" s="957"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958"/>
      <c r="V30" s="959"/>
      <c r="W30" s="26"/>
      <c r="AF30" s="48"/>
    </row>
    <row r="31" spans="1:41" s="27" customFormat="1" ht="25.15" customHeight="1">
      <c r="A31" s="22"/>
      <c r="B31" s="458">
        <v>19</v>
      </c>
      <c r="C31" s="936" t="str">
        <f>IF(ISERROR(VLOOKUP(A31,【入力用】個人登録!$A$21:$P$50,2,FALSE)),"",VLOOKUP(A31,【入力用】個人登録!$A$21:$P$50,2,FALSE)) &amp; IF(ISERROR(VLOOKUP(A31,【入力用】個人登録!$A$59:$P$127,2,FALSE)),"",VLOOKUP(A31,【入力用】個人登録!$A$59:$P$127,2,FALSE))</f>
        <v/>
      </c>
      <c r="D31" s="937"/>
      <c r="E31" s="938" t="str">
        <f>IF(ISERROR(VLOOKUP(A31,【入力用】個人登録!$A$21:$P$50,13,FALSE)),"",VLOOKUP(A31,【入力用】個人登録!$A$21:$P$50,13,FALSE)) &amp; IF(ISERROR(VLOOKUP(A31,【入力用】個人登録!$A$59:$P$127,13,FALSE)),"",VLOOKUP(A31,【入力用】個人登録!$A$59:$P$127,13,FALSE))</f>
        <v/>
      </c>
      <c r="F31" s="939"/>
      <c r="G31" s="476" t="str">
        <f>IF(ISERROR(VLOOKUP(A31,【入力用】個人登録!$A$21:$P$50,15,FALSE)),"",VLOOKUP(A31,【入力用】個人登録!$A$21:$P$50,15,FALSE)) &amp; IF(ISERROR(VLOOKUP(A31,【入力用】個人登録!$A$59:$P$127,15,FALSE)),"",VLOOKUP(A31,【入力用】個人登録!$A$59:$P$127,15,FALSE))</f>
        <v/>
      </c>
      <c r="H31" s="949" t="str">
        <f>IF(ISERROR(VLOOKUP(A31,【入力用】個人登録!$A$21:$P$50,5,FALSE)),"",VLOOKUP(A31,【入力用】個人登録!$A$21:$P$50,5,FALSE)) &amp; IF(ISERROR(VLOOKUP(A31,【入力用】個人登録!$A$59:$P$127,5,FALSE)),"",VLOOKUP(A31,【入力用】個人登録!$A$59:$P$127,5,FALSE))</f>
        <v/>
      </c>
      <c r="I31" s="950"/>
      <c r="J31" s="951"/>
      <c r="K31" s="949" t="str">
        <f>IF(ISERROR(VLOOKUP(A31,【入力用】個人登録!$A$21:$P$50,6,FALSE)),"",VLOOKUP(A31,【入力用】個人登録!$A$21:$P$50,6,FALSE)) &amp; IF(ISERROR(VLOOKUP(A31,【入力用】個人登録!$A$59:$P$127,6,FALSE)),"",VLOOKUP(A31,【入力用】個人登録!$A$59:$P$127,6,FALSE))</f>
        <v/>
      </c>
      <c r="L31" s="950"/>
      <c r="M31" s="951"/>
      <c r="N31" s="949" t="str">
        <f>IF(ISERROR(VLOOKUP(A31,【入力用】個人登録!$A$21:$P$50,16,FALSE)),"",VLOOKUP(A31,【入力用】個人登録!$A$21:$P$50,16,FALSE)) &amp; IF(ISERROR(VLOOKUP(A31,【入力用】個人登録!$A$59:$P$127,16,FALSE)),"",VLOOKUP(A31,【入力用】個人登録!$A$59:$P$127,16,FALSE))</f>
        <v/>
      </c>
      <c r="O31" s="951"/>
      <c r="P31" s="954" t="str">
        <f>IF(ISERROR(VLOOKUP(A31,【入力用】個人登録!$A$21:$P$50,8,FALSE)),"",VLOOKUP(A31,【入力用】個人登録!$A$21:$P$50,8,FALSE)) &amp; IF(ISERROR(VLOOKUP(A31,【入力用】個人登録!$A$59:$P$127,8,FALSE)),"",VLOOKUP(A31,【入力用】個人登録!$A$59:$P$127,8,FALSE))</f>
        <v/>
      </c>
      <c r="Q31" s="955"/>
      <c r="R31" s="956"/>
      <c r="S31" s="456" t="str">
        <f>IF(ISERROR(VLOOKUP(A31,【入力用】個人登録!$A$21:$P$50,3,FALSE)),"",VLOOKUP(A31,【入力用】個人登録!$A$21:$P$50,3,FALSE)) &amp; IF(ISERROR(VLOOKUP(A31,【入力用】個人登録!$A$59:$P$127,3,FALSE)),"",VLOOKUP(A31,【入力用】個人登録!$A$59:$P$127,3,FALSE))</f>
        <v/>
      </c>
      <c r="T31" s="957"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958"/>
      <c r="V31" s="959"/>
      <c r="W31" s="26"/>
      <c r="AF31" s="48"/>
    </row>
    <row r="32" spans="1:41" s="27" customFormat="1" ht="25.15" customHeight="1">
      <c r="A32" s="22"/>
      <c r="B32" s="458">
        <v>20</v>
      </c>
      <c r="C32" s="936" t="str">
        <f>IF(ISERROR(VLOOKUP(A32,【入力用】個人登録!$A$21:$P$50,2,FALSE)),"",VLOOKUP(A32,【入力用】個人登録!$A$21:$P$50,2,FALSE)) &amp; IF(ISERROR(VLOOKUP(A32,【入力用】個人登録!$A$59:$P$127,2,FALSE)),"",VLOOKUP(A32,【入力用】個人登録!$A$59:$P$127,2,FALSE))</f>
        <v/>
      </c>
      <c r="D32" s="937"/>
      <c r="E32" s="938" t="str">
        <f>IF(ISERROR(VLOOKUP(A32,【入力用】個人登録!$A$21:$P$50,13,FALSE)),"",VLOOKUP(A32,【入力用】個人登録!$A$21:$P$50,13,FALSE)) &amp; IF(ISERROR(VLOOKUP(A32,【入力用】個人登録!$A$59:$P$127,13,FALSE)),"",VLOOKUP(A32,【入力用】個人登録!$A$59:$P$127,13,FALSE))</f>
        <v/>
      </c>
      <c r="F32" s="939"/>
      <c r="G32" s="476" t="str">
        <f>IF(ISERROR(VLOOKUP(A32,【入力用】個人登録!$A$21:$P$50,15,FALSE)),"",VLOOKUP(A32,【入力用】個人登録!$A$21:$P$50,15,FALSE)) &amp; IF(ISERROR(VLOOKUP(A32,【入力用】個人登録!$A$59:$P$127,15,FALSE)),"",VLOOKUP(A32,【入力用】個人登録!$A$59:$P$127,15,FALSE))</f>
        <v/>
      </c>
      <c r="H32" s="949" t="str">
        <f>IF(ISERROR(VLOOKUP(A32,【入力用】個人登録!$A$21:$P$50,5,FALSE)),"",VLOOKUP(A32,【入力用】個人登録!$A$21:$P$50,5,FALSE)) &amp; IF(ISERROR(VLOOKUP(A32,【入力用】個人登録!$A$59:$P$127,5,FALSE)),"",VLOOKUP(A32,【入力用】個人登録!$A$59:$P$127,5,FALSE))</f>
        <v/>
      </c>
      <c r="I32" s="950"/>
      <c r="J32" s="951"/>
      <c r="K32" s="949" t="str">
        <f>IF(ISERROR(VLOOKUP(A32,【入力用】個人登録!$A$21:$P$50,6,FALSE)),"",VLOOKUP(A32,【入力用】個人登録!$A$21:$P$50,6,FALSE)) &amp; IF(ISERROR(VLOOKUP(A32,【入力用】個人登録!$A$59:$P$127,6,FALSE)),"",VLOOKUP(A32,【入力用】個人登録!$A$59:$P$127,6,FALSE))</f>
        <v/>
      </c>
      <c r="L32" s="950"/>
      <c r="M32" s="951"/>
      <c r="N32" s="949" t="str">
        <f>IF(ISERROR(VLOOKUP(A32,【入力用】個人登録!$A$21:$P$50,16,FALSE)),"",VLOOKUP(A32,【入力用】個人登録!$A$21:$P$50,16,FALSE)) &amp; IF(ISERROR(VLOOKUP(A32,【入力用】個人登録!$A$59:$P$127,16,FALSE)),"",VLOOKUP(A32,【入力用】個人登録!$A$59:$P$127,16,FALSE))</f>
        <v/>
      </c>
      <c r="O32" s="951"/>
      <c r="P32" s="954" t="str">
        <f>IF(ISERROR(VLOOKUP(A32,【入力用】個人登録!$A$21:$P$50,8,FALSE)),"",VLOOKUP(A32,【入力用】個人登録!$A$21:$P$50,8,FALSE)) &amp; IF(ISERROR(VLOOKUP(A32,【入力用】個人登録!$A$59:$P$127,8,FALSE)),"",VLOOKUP(A32,【入力用】個人登録!$A$59:$P$127,8,FALSE))</f>
        <v/>
      </c>
      <c r="Q32" s="955"/>
      <c r="R32" s="956"/>
      <c r="S32" s="456" t="str">
        <f>IF(ISERROR(VLOOKUP(A32,【入力用】個人登録!$A$21:$P$50,3,FALSE)),"",VLOOKUP(A32,【入力用】個人登録!$A$21:$P$50,3,FALSE)) &amp; IF(ISERROR(VLOOKUP(A32,【入力用】個人登録!$A$59:$P$127,3,FALSE)),"",VLOOKUP(A32,【入力用】個人登録!$A$59:$P$127,3,FALSE))</f>
        <v/>
      </c>
      <c r="T32" s="957"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958"/>
      <c r="V32" s="959"/>
      <c r="W32" s="26"/>
      <c r="AF32" s="48"/>
    </row>
    <row r="33" spans="1:32" s="27" customFormat="1" ht="25.15" customHeight="1">
      <c r="A33" s="22"/>
      <c r="B33" s="458">
        <v>21</v>
      </c>
      <c r="C33" s="936" t="str">
        <f>IF(ISERROR(VLOOKUP(A33,【入力用】個人登録!$A$21:$P$50,2,FALSE)),"",VLOOKUP(A33,【入力用】個人登録!$A$21:$P$50,2,FALSE)) &amp; IF(ISERROR(VLOOKUP(A33,【入力用】個人登録!$A$59:$P$127,2,FALSE)),"",VLOOKUP(A33,【入力用】個人登録!$A$59:$P$127,2,FALSE))</f>
        <v/>
      </c>
      <c r="D33" s="937"/>
      <c r="E33" s="938" t="str">
        <f>IF(ISERROR(VLOOKUP(A33,【入力用】個人登録!$A$21:$P$50,13,FALSE)),"",VLOOKUP(A33,【入力用】個人登録!$A$21:$P$50,13,FALSE)) &amp; IF(ISERROR(VLOOKUP(A33,【入力用】個人登録!$A$59:$P$127,13,FALSE)),"",VLOOKUP(A33,【入力用】個人登録!$A$59:$P$127,13,FALSE))</f>
        <v/>
      </c>
      <c r="F33" s="939"/>
      <c r="G33" s="476" t="str">
        <f>IF(ISERROR(VLOOKUP(A33,【入力用】個人登録!$A$21:$P$50,15,FALSE)),"",VLOOKUP(A33,【入力用】個人登録!$A$21:$P$50,15,FALSE)) &amp; IF(ISERROR(VLOOKUP(A33,【入力用】個人登録!$A$59:$P$127,15,FALSE)),"",VLOOKUP(A33,【入力用】個人登録!$A$59:$P$127,15,FALSE))</f>
        <v/>
      </c>
      <c r="H33" s="949" t="str">
        <f>IF(ISERROR(VLOOKUP(A33,【入力用】個人登録!$A$21:$P$50,5,FALSE)),"",VLOOKUP(A33,【入力用】個人登録!$A$21:$P$50,5,FALSE)) &amp; IF(ISERROR(VLOOKUP(A33,【入力用】個人登録!$A$59:$P$127,5,FALSE)),"",VLOOKUP(A33,【入力用】個人登録!$A$59:$P$127,5,FALSE))</f>
        <v/>
      </c>
      <c r="I33" s="950"/>
      <c r="J33" s="951"/>
      <c r="K33" s="949" t="str">
        <f>IF(ISERROR(VLOOKUP(A33,【入力用】個人登録!$A$21:$P$50,6,FALSE)),"",VLOOKUP(A33,【入力用】個人登録!$A$21:$P$50,6,FALSE)) &amp; IF(ISERROR(VLOOKUP(A33,【入力用】個人登録!$A$59:$P$127,6,FALSE)),"",VLOOKUP(A33,【入力用】個人登録!$A$59:$P$127,6,FALSE))</f>
        <v/>
      </c>
      <c r="L33" s="950"/>
      <c r="M33" s="951"/>
      <c r="N33" s="949" t="str">
        <f>IF(ISERROR(VLOOKUP(A33,【入力用】個人登録!$A$21:$P$50,16,FALSE)),"",VLOOKUP(A33,【入力用】個人登録!$A$21:$P$50,16,FALSE)) &amp; IF(ISERROR(VLOOKUP(A33,【入力用】個人登録!$A$59:$P$127,16,FALSE)),"",VLOOKUP(A33,【入力用】個人登録!$A$59:$P$127,16,FALSE))</f>
        <v/>
      </c>
      <c r="O33" s="951"/>
      <c r="P33" s="954" t="str">
        <f>IF(ISERROR(VLOOKUP(A33,【入力用】個人登録!$A$21:$P$50,8,FALSE)),"",VLOOKUP(A33,【入力用】個人登録!$A$21:$P$50,8,FALSE)) &amp; IF(ISERROR(VLOOKUP(A33,【入力用】個人登録!$A$59:$P$127,8,FALSE)),"",VLOOKUP(A33,【入力用】個人登録!$A$59:$P$127,8,FALSE))</f>
        <v/>
      </c>
      <c r="Q33" s="955"/>
      <c r="R33" s="956"/>
      <c r="S33" s="456" t="str">
        <f>IF(ISERROR(VLOOKUP(A33,【入力用】個人登録!$A$21:$P$50,3,FALSE)),"",VLOOKUP(A33,【入力用】個人登録!$A$21:$P$50,3,FALSE)) &amp; IF(ISERROR(VLOOKUP(A33,【入力用】個人登録!$A$59:$P$127,3,FALSE)),"",VLOOKUP(A33,【入力用】個人登録!$A$59:$P$127,3,FALSE))</f>
        <v/>
      </c>
      <c r="T33" s="957"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958"/>
      <c r="V33" s="959"/>
      <c r="W33" s="26"/>
      <c r="AF33" s="48"/>
    </row>
    <row r="34" spans="1:32" s="27" customFormat="1" ht="25.15" customHeight="1">
      <c r="A34" s="22"/>
      <c r="B34" s="458">
        <v>22</v>
      </c>
      <c r="C34" s="936" t="str">
        <f>IF(ISERROR(VLOOKUP(A34,【入力用】個人登録!$A$21:$P$50,2,FALSE)),"",VLOOKUP(A34,【入力用】個人登録!$A$21:$P$50,2,FALSE)) &amp; IF(ISERROR(VLOOKUP(A34,【入力用】個人登録!$A$59:$P$127,2,FALSE)),"",VLOOKUP(A34,【入力用】個人登録!$A$59:$P$127,2,FALSE))</f>
        <v/>
      </c>
      <c r="D34" s="937"/>
      <c r="E34" s="938" t="str">
        <f>IF(ISERROR(VLOOKUP(A34,【入力用】個人登録!$A$21:$P$50,13,FALSE)),"",VLOOKUP(A34,【入力用】個人登録!$A$21:$P$50,13,FALSE)) &amp; IF(ISERROR(VLOOKUP(A34,【入力用】個人登録!$A$59:$P$127,13,FALSE)),"",VLOOKUP(A34,【入力用】個人登録!$A$59:$P$127,13,FALSE))</f>
        <v/>
      </c>
      <c r="F34" s="939"/>
      <c r="G34" s="476" t="str">
        <f>IF(ISERROR(VLOOKUP(A34,【入力用】個人登録!$A$21:$P$50,15,FALSE)),"",VLOOKUP(A34,【入力用】個人登録!$A$21:$P$50,15,FALSE)) &amp; IF(ISERROR(VLOOKUP(A34,【入力用】個人登録!$A$59:$P$127,15,FALSE)),"",VLOOKUP(A34,【入力用】個人登録!$A$59:$P$127,15,FALSE))</f>
        <v/>
      </c>
      <c r="H34" s="949" t="str">
        <f>IF(ISERROR(VLOOKUP(A34,【入力用】個人登録!$A$21:$P$50,5,FALSE)),"",VLOOKUP(A34,【入力用】個人登録!$A$21:$P$50,5,FALSE)) &amp; IF(ISERROR(VLOOKUP(A34,【入力用】個人登録!$A$59:$P$127,5,FALSE)),"",VLOOKUP(A34,【入力用】個人登録!$A$59:$P$127,5,FALSE))</f>
        <v/>
      </c>
      <c r="I34" s="950"/>
      <c r="J34" s="951"/>
      <c r="K34" s="949" t="str">
        <f>IF(ISERROR(VLOOKUP(A34,【入力用】個人登録!$A$21:$P$50,6,FALSE)),"",VLOOKUP(A34,【入力用】個人登録!$A$21:$P$50,6,FALSE)) &amp; IF(ISERROR(VLOOKUP(A34,【入力用】個人登録!$A$59:$P$127,6,FALSE)),"",VLOOKUP(A34,【入力用】個人登録!$A$59:$P$127,6,FALSE))</f>
        <v/>
      </c>
      <c r="L34" s="950"/>
      <c r="M34" s="951"/>
      <c r="N34" s="949" t="str">
        <f>IF(ISERROR(VLOOKUP(A34,【入力用】個人登録!$A$21:$P$50,16,FALSE)),"",VLOOKUP(A34,【入力用】個人登録!$A$21:$P$50,16,FALSE)) &amp; IF(ISERROR(VLOOKUP(A34,【入力用】個人登録!$A$59:$P$127,16,FALSE)),"",VLOOKUP(A34,【入力用】個人登録!$A$59:$P$127,16,FALSE))</f>
        <v/>
      </c>
      <c r="O34" s="951"/>
      <c r="P34" s="954" t="str">
        <f>IF(ISERROR(VLOOKUP(A34,【入力用】個人登録!$A$21:$P$50,8,FALSE)),"",VLOOKUP(A34,【入力用】個人登録!$A$21:$P$50,8,FALSE)) &amp; IF(ISERROR(VLOOKUP(A34,【入力用】個人登録!$A$59:$P$127,8,FALSE)),"",VLOOKUP(A34,【入力用】個人登録!$A$59:$P$127,8,FALSE))</f>
        <v/>
      </c>
      <c r="Q34" s="955"/>
      <c r="R34" s="956"/>
      <c r="S34" s="456" t="str">
        <f>IF(ISERROR(VLOOKUP(A34,【入力用】個人登録!$A$21:$P$50,3,FALSE)),"",VLOOKUP(A34,【入力用】個人登録!$A$21:$P$50,3,FALSE)) &amp; IF(ISERROR(VLOOKUP(A34,【入力用】個人登録!$A$59:$P$127,3,FALSE)),"",VLOOKUP(A34,【入力用】個人登録!$A$59:$P$127,3,FALSE))</f>
        <v/>
      </c>
      <c r="T34" s="957"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958"/>
      <c r="V34" s="959"/>
      <c r="W34" s="26"/>
      <c r="AF34" s="48"/>
    </row>
    <row r="35" spans="1:32" s="27" customFormat="1" ht="25.15" customHeight="1">
      <c r="A35" s="22"/>
      <c r="B35" s="458">
        <v>23</v>
      </c>
      <c r="C35" s="936" t="str">
        <f>IF(ISERROR(VLOOKUP(A35,【入力用】個人登録!$A$21:$P$50,2,FALSE)),"",VLOOKUP(A35,【入力用】個人登録!$A$21:$P$50,2,FALSE)) &amp; IF(ISERROR(VLOOKUP(A35,【入力用】個人登録!$A$59:$P$127,2,FALSE)),"",VLOOKUP(A35,【入力用】個人登録!$A$59:$P$127,2,FALSE))</f>
        <v/>
      </c>
      <c r="D35" s="937"/>
      <c r="E35" s="938" t="str">
        <f>IF(ISERROR(VLOOKUP(A35,【入力用】個人登録!$A$21:$P$50,13,FALSE)),"",VLOOKUP(A35,【入力用】個人登録!$A$21:$P$50,13,FALSE)) &amp; IF(ISERROR(VLOOKUP(A35,【入力用】個人登録!$A$59:$P$127,13,FALSE)),"",VLOOKUP(A35,【入力用】個人登録!$A$59:$P$127,13,FALSE))</f>
        <v/>
      </c>
      <c r="F35" s="939"/>
      <c r="G35" s="476" t="str">
        <f>IF(ISERROR(VLOOKUP(A35,【入力用】個人登録!$A$21:$P$50,15,FALSE)),"",VLOOKUP(A35,【入力用】個人登録!$A$21:$P$50,15,FALSE)) &amp; IF(ISERROR(VLOOKUP(A35,【入力用】個人登録!$A$59:$P$127,15,FALSE)),"",VLOOKUP(A35,【入力用】個人登録!$A$59:$P$127,15,FALSE))</f>
        <v/>
      </c>
      <c r="H35" s="949" t="str">
        <f>IF(ISERROR(VLOOKUP(A35,【入力用】個人登録!$A$21:$P$50,5,FALSE)),"",VLOOKUP(A35,【入力用】個人登録!$A$21:$P$50,5,FALSE)) &amp; IF(ISERROR(VLOOKUP(A35,【入力用】個人登録!$A$59:$P$127,5,FALSE)),"",VLOOKUP(A35,【入力用】個人登録!$A$59:$P$127,5,FALSE))</f>
        <v/>
      </c>
      <c r="I35" s="950"/>
      <c r="J35" s="951"/>
      <c r="K35" s="949" t="str">
        <f>IF(ISERROR(VLOOKUP(A35,【入力用】個人登録!$A$21:$P$50,6,FALSE)),"",VLOOKUP(A35,【入力用】個人登録!$A$21:$P$50,6,FALSE)) &amp; IF(ISERROR(VLOOKUP(A35,【入力用】個人登録!$A$59:$P$127,6,FALSE)),"",VLOOKUP(A35,【入力用】個人登録!$A$59:$P$127,6,FALSE))</f>
        <v/>
      </c>
      <c r="L35" s="950"/>
      <c r="M35" s="951"/>
      <c r="N35" s="949" t="str">
        <f>IF(ISERROR(VLOOKUP(A35,【入力用】個人登録!$A$21:$P$50,16,FALSE)),"",VLOOKUP(A35,【入力用】個人登録!$A$21:$P$50,16,FALSE)) &amp; IF(ISERROR(VLOOKUP(A35,【入力用】個人登録!$A$59:$P$127,16,FALSE)),"",VLOOKUP(A35,【入力用】個人登録!$A$59:$P$127,16,FALSE))</f>
        <v/>
      </c>
      <c r="O35" s="951"/>
      <c r="P35" s="954" t="str">
        <f>IF(ISERROR(VLOOKUP(A35,【入力用】個人登録!$A$21:$P$50,8,FALSE)),"",VLOOKUP(A35,【入力用】個人登録!$A$21:$P$50,8,FALSE)) &amp; IF(ISERROR(VLOOKUP(A35,【入力用】個人登録!$A$59:$P$127,8,FALSE)),"",VLOOKUP(A35,【入力用】個人登録!$A$59:$P$127,8,FALSE))</f>
        <v/>
      </c>
      <c r="Q35" s="955"/>
      <c r="R35" s="956"/>
      <c r="S35" s="456" t="str">
        <f>IF(ISERROR(VLOOKUP(A35,【入力用】個人登録!$A$21:$P$50,3,FALSE)),"",VLOOKUP(A35,【入力用】個人登録!$A$21:$P$50,3,FALSE)) &amp; IF(ISERROR(VLOOKUP(A35,【入力用】個人登録!$A$59:$P$127,3,FALSE)),"",VLOOKUP(A35,【入力用】個人登録!$A$59:$P$127,3,FALSE))</f>
        <v/>
      </c>
      <c r="T35" s="957"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958"/>
      <c r="V35" s="959"/>
      <c r="W35" s="26"/>
      <c r="AF35" s="48"/>
    </row>
    <row r="36" spans="1:32" s="27" customFormat="1" ht="25.15" customHeight="1">
      <c r="A36" s="22"/>
      <c r="B36" s="458">
        <v>24</v>
      </c>
      <c r="C36" s="936" t="str">
        <f>IF(ISERROR(VLOOKUP(A36,【入力用】個人登録!$A$21:$P$50,2,FALSE)),"",VLOOKUP(A36,【入力用】個人登録!$A$21:$P$50,2,FALSE)) &amp; IF(ISERROR(VLOOKUP(A36,【入力用】個人登録!$A$59:$P$127,2,FALSE)),"",VLOOKUP(A36,【入力用】個人登録!$A$59:$P$127,2,FALSE))</f>
        <v/>
      </c>
      <c r="D36" s="937"/>
      <c r="E36" s="938" t="str">
        <f>IF(ISERROR(VLOOKUP(A36,【入力用】個人登録!$A$21:$P$50,13,FALSE)),"",VLOOKUP(A36,【入力用】個人登録!$A$21:$P$50,13,FALSE)) &amp; IF(ISERROR(VLOOKUP(A36,【入力用】個人登録!$A$59:$P$127,13,FALSE)),"",VLOOKUP(A36,【入力用】個人登録!$A$59:$P$127,13,FALSE))</f>
        <v/>
      </c>
      <c r="F36" s="939"/>
      <c r="G36" s="477" t="str">
        <f>IF(ISERROR(VLOOKUP(A36,【入力用】個人登録!$A$21:$P$50,15,FALSE)),"",VLOOKUP(A36,【入力用】個人登録!$A$21:$P$50,15,FALSE)) &amp; IF(ISERROR(VLOOKUP(A36,【入力用】個人登録!$A$59:$P$127,15,FALSE)),"",VLOOKUP(A36,【入力用】個人登録!$A$59:$P$127,15,FALSE))</f>
        <v/>
      </c>
      <c r="H36" s="949" t="str">
        <f>IF(ISERROR(VLOOKUP(A36,【入力用】個人登録!$A$21:$P$50,5,FALSE)),"",VLOOKUP(A36,【入力用】個人登録!$A$21:$P$50,5,FALSE)) &amp; IF(ISERROR(VLOOKUP(A36,【入力用】個人登録!$A$59:$P$127,5,FALSE)),"",VLOOKUP(A36,【入力用】個人登録!$A$59:$P$127,5,FALSE))</f>
        <v/>
      </c>
      <c r="I36" s="950"/>
      <c r="J36" s="951"/>
      <c r="K36" s="949" t="str">
        <f>IF(ISERROR(VLOOKUP(A36,【入力用】個人登録!$A$21:$P$50,6,FALSE)),"",VLOOKUP(A36,【入力用】個人登録!$A$21:$P$50,6,FALSE)) &amp; IF(ISERROR(VLOOKUP(A36,【入力用】個人登録!$A$59:$P$127,6,FALSE)),"",VLOOKUP(A36,【入力用】個人登録!$A$59:$P$127,6,FALSE))</f>
        <v/>
      </c>
      <c r="L36" s="950"/>
      <c r="M36" s="951"/>
      <c r="N36" s="949" t="str">
        <f>IF(ISERROR(VLOOKUP(A36,【入力用】個人登録!$A$21:$P$50,16,FALSE)),"",VLOOKUP(A36,【入力用】個人登録!$A$21:$P$50,16,FALSE)) &amp; IF(ISERROR(VLOOKUP(A36,【入力用】個人登録!$A$59:$P$127,16,FALSE)),"",VLOOKUP(A36,【入力用】個人登録!$A$59:$P$127,16,FALSE))</f>
        <v/>
      </c>
      <c r="O36" s="951"/>
      <c r="P36" s="954" t="str">
        <f>IF(ISERROR(VLOOKUP(A36,【入力用】個人登録!$A$21:$P$50,8,FALSE)),"",VLOOKUP(A36,【入力用】個人登録!$A$21:$P$50,8,FALSE)) &amp; IF(ISERROR(VLOOKUP(A36,【入力用】個人登録!$A$59:$P$127,8,FALSE)),"",VLOOKUP(A36,【入力用】個人登録!$A$59:$P$127,8,FALSE))</f>
        <v/>
      </c>
      <c r="Q36" s="955"/>
      <c r="R36" s="956"/>
      <c r="S36" s="456" t="str">
        <f>IF(ISERROR(VLOOKUP(A36,【入力用】個人登録!$A$21:$P$50,3,FALSE)),"",VLOOKUP(A36,【入力用】個人登録!$A$21:$P$50,3,FALSE)) &amp; IF(ISERROR(VLOOKUP(A36,【入力用】個人登録!$A$59:$P$127,3,FALSE)),"",VLOOKUP(A36,【入力用】個人登録!$A$59:$P$127,3,FALSE))</f>
        <v/>
      </c>
      <c r="T36" s="957"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958"/>
      <c r="V36" s="959"/>
      <c r="W36" s="26"/>
      <c r="AF36" s="48"/>
    </row>
    <row r="37" spans="1:32" s="27" customFormat="1" ht="25.15" customHeight="1">
      <c r="A37" s="22"/>
      <c r="B37" s="458">
        <v>25</v>
      </c>
      <c r="C37" s="936" t="str">
        <f>IF(ISERROR(VLOOKUP(A37,【入力用】個人登録!$A$21:$P$50,2,FALSE)),"",VLOOKUP(A37,【入力用】個人登録!$A$21:$P$50,2,FALSE)) &amp; IF(ISERROR(VLOOKUP(A37,【入力用】個人登録!$A$59:$P$127,2,FALSE)),"",VLOOKUP(A37,【入力用】個人登録!$A$59:$P$127,2,FALSE))</f>
        <v/>
      </c>
      <c r="D37" s="937"/>
      <c r="E37" s="938" t="str">
        <f>IF(ISERROR(VLOOKUP(A37,【入力用】個人登録!$A$21:$P$50,13,FALSE)),"",VLOOKUP(A37,【入力用】個人登録!$A$21:$P$50,13,FALSE)) &amp; IF(ISERROR(VLOOKUP(A37,【入力用】個人登録!$A$59:$P$127,13,FALSE)),"",VLOOKUP(A37,【入力用】個人登録!$A$59:$P$127,13,FALSE))</f>
        <v/>
      </c>
      <c r="F37" s="939"/>
      <c r="G37" s="476" t="str">
        <f>IF(ISERROR(VLOOKUP(A37,【入力用】個人登録!$A$21:$P$50,15,FALSE)),"",VLOOKUP(A37,【入力用】個人登録!$A$21:$P$50,15,FALSE)) &amp; IF(ISERROR(VLOOKUP(A37,【入力用】個人登録!$A$59:$P$127,15,FALSE)),"",VLOOKUP(A37,【入力用】個人登録!$A$59:$P$127,15,FALSE))</f>
        <v/>
      </c>
      <c r="H37" s="949" t="str">
        <f>IF(ISERROR(VLOOKUP(A37,【入力用】個人登録!$A$21:$P$50,5,FALSE)),"",VLOOKUP(A37,【入力用】個人登録!$A$21:$P$50,5,FALSE)) &amp; IF(ISERROR(VLOOKUP(A37,【入力用】個人登録!$A$59:$P$127,5,FALSE)),"",VLOOKUP(A37,【入力用】個人登録!$A$59:$P$127,5,FALSE))</f>
        <v/>
      </c>
      <c r="I37" s="950"/>
      <c r="J37" s="951"/>
      <c r="K37" s="949" t="str">
        <f>IF(ISERROR(VLOOKUP(A37,【入力用】個人登録!$A$21:$P$50,6,FALSE)),"",VLOOKUP(A37,【入力用】個人登録!$A$21:$P$50,6,FALSE)) &amp; IF(ISERROR(VLOOKUP(A37,【入力用】個人登録!$A$59:$P$127,6,FALSE)),"",VLOOKUP(A37,【入力用】個人登録!$A$59:$P$127,6,FALSE))</f>
        <v/>
      </c>
      <c r="L37" s="950"/>
      <c r="M37" s="951"/>
      <c r="N37" s="949" t="str">
        <f>IF(ISERROR(VLOOKUP(A37,【入力用】個人登録!$A$21:$P$50,16,FALSE)),"",VLOOKUP(A37,【入力用】個人登録!$A$21:$P$50,16,FALSE)) &amp; IF(ISERROR(VLOOKUP(A37,【入力用】個人登録!$A$59:$P$127,16,FALSE)),"",VLOOKUP(A37,【入力用】個人登録!$A$59:$P$127,16,FALSE))</f>
        <v/>
      </c>
      <c r="O37" s="951"/>
      <c r="P37" s="954" t="str">
        <f>IF(ISERROR(VLOOKUP(A37,【入力用】個人登録!$A$21:$P$50,8,FALSE)),"",VLOOKUP(A37,【入力用】個人登録!$A$21:$P$50,8,FALSE)) &amp; IF(ISERROR(VLOOKUP(A37,【入力用】個人登録!$A$59:$P$127,8,FALSE)),"",VLOOKUP(A37,【入力用】個人登録!$A$59:$P$127,8,FALSE))</f>
        <v/>
      </c>
      <c r="Q37" s="955"/>
      <c r="R37" s="956"/>
      <c r="S37" s="456" t="str">
        <f>IF(ISERROR(VLOOKUP(A37,【入力用】個人登録!$A$21:$P$50,3,FALSE)),"",VLOOKUP(A37,【入力用】個人登録!$A$21:$P$50,3,FALSE)) &amp; IF(ISERROR(VLOOKUP(A37,【入力用】個人登録!$A$59:$P$127,3,FALSE)),"",VLOOKUP(A37,【入力用】個人登録!$A$59:$P$127,3,FALSE))</f>
        <v/>
      </c>
      <c r="T37" s="957"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958"/>
      <c r="V37" s="959"/>
      <c r="W37" s="26"/>
      <c r="AF37" s="48"/>
    </row>
    <row r="38" spans="1:32" s="27" customFormat="1" ht="25.15" customHeight="1">
      <c r="A38" s="22"/>
      <c r="B38" s="458">
        <v>26</v>
      </c>
      <c r="C38" s="936" t="str">
        <f>IF(ISERROR(VLOOKUP(A38,【入力用】個人登録!$A$21:$P$50,2,FALSE)),"",VLOOKUP(A38,【入力用】個人登録!$A$21:$P$50,2,FALSE)) &amp; IF(ISERROR(VLOOKUP(A38,【入力用】個人登録!$A$59:$P$127,2,FALSE)),"",VLOOKUP(A38,【入力用】個人登録!$A$59:$P$127,2,FALSE))</f>
        <v/>
      </c>
      <c r="D38" s="937"/>
      <c r="E38" s="938" t="str">
        <f>IF(ISERROR(VLOOKUP(A38,【入力用】個人登録!$A$21:$P$50,13,FALSE)),"",VLOOKUP(A38,【入力用】個人登録!$A$21:$P$50,13,FALSE)) &amp; IF(ISERROR(VLOOKUP(A38,【入力用】個人登録!$A$59:$P$127,13,FALSE)),"",VLOOKUP(A38,【入力用】個人登録!$A$59:$P$127,13,FALSE))</f>
        <v/>
      </c>
      <c r="F38" s="939"/>
      <c r="G38" s="476" t="str">
        <f>IF(ISERROR(VLOOKUP(A38,【入力用】個人登録!$A$21:$P$50,15,FALSE)),"",VLOOKUP(A38,【入力用】個人登録!$A$21:$P$50,15,FALSE)) &amp; IF(ISERROR(VLOOKUP(A38,【入力用】個人登録!$A$59:$P$127,15,FALSE)),"",VLOOKUP(A38,【入力用】個人登録!$A$59:$P$127,15,FALSE))</f>
        <v/>
      </c>
      <c r="H38" s="949" t="str">
        <f>IF(ISERROR(VLOOKUP(A38,【入力用】個人登録!$A$21:$P$50,5,FALSE)),"",VLOOKUP(A38,【入力用】個人登録!$A$21:$P$50,5,FALSE)) &amp; IF(ISERROR(VLOOKUP(A38,【入力用】個人登録!$A$59:$P$127,5,FALSE)),"",VLOOKUP(A38,【入力用】個人登録!$A$59:$P$127,5,FALSE))</f>
        <v/>
      </c>
      <c r="I38" s="950"/>
      <c r="J38" s="951"/>
      <c r="K38" s="949" t="str">
        <f>IF(ISERROR(VLOOKUP(A38,【入力用】個人登録!$A$21:$P$50,6,FALSE)),"",VLOOKUP(A38,【入力用】個人登録!$A$21:$P$50,6,FALSE)) &amp; IF(ISERROR(VLOOKUP(A38,【入力用】個人登録!$A$59:$P$127,6,FALSE)),"",VLOOKUP(A38,【入力用】個人登録!$A$59:$P$127,6,FALSE))</f>
        <v/>
      </c>
      <c r="L38" s="950"/>
      <c r="M38" s="951"/>
      <c r="N38" s="949" t="str">
        <f>IF(ISERROR(VLOOKUP(A38,【入力用】個人登録!$A$21:$P$50,16,FALSE)),"",VLOOKUP(A38,【入力用】個人登録!$A$21:$P$50,16,FALSE)) &amp; IF(ISERROR(VLOOKUP(A38,【入力用】個人登録!$A$59:$P$127,16,FALSE)),"",VLOOKUP(A38,【入力用】個人登録!$A$59:$P$127,16,FALSE))</f>
        <v/>
      </c>
      <c r="O38" s="951"/>
      <c r="P38" s="954" t="str">
        <f>IF(ISERROR(VLOOKUP(A38,【入力用】個人登録!$A$21:$P$50,8,FALSE)),"",VLOOKUP(A38,【入力用】個人登録!$A$21:$P$50,8,FALSE)) &amp; IF(ISERROR(VLOOKUP(A38,【入力用】個人登録!$A$59:$P$127,8,FALSE)),"",VLOOKUP(A38,【入力用】個人登録!$A$59:$P$127,8,FALSE))</f>
        <v/>
      </c>
      <c r="Q38" s="955"/>
      <c r="R38" s="956"/>
      <c r="S38" s="456" t="str">
        <f>IF(ISERROR(VLOOKUP(A38,【入力用】個人登録!$A$21:$P$50,3,FALSE)),"",VLOOKUP(A38,【入力用】個人登録!$A$21:$P$50,3,FALSE)) &amp; IF(ISERROR(VLOOKUP(A38,【入力用】個人登録!$A$59:$P$127,3,FALSE)),"",VLOOKUP(A38,【入力用】個人登録!$A$59:$P$127,3,FALSE))</f>
        <v/>
      </c>
      <c r="T38" s="957"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958"/>
      <c r="V38" s="959"/>
      <c r="W38" s="26"/>
      <c r="AF38" s="48"/>
    </row>
    <row r="39" spans="1:32" s="27" customFormat="1" ht="25.15" customHeight="1">
      <c r="A39" s="22"/>
      <c r="B39" s="458">
        <v>27</v>
      </c>
      <c r="C39" s="936" t="str">
        <f>IF(ISERROR(VLOOKUP(A39,【入力用】個人登録!$A$21:$P$50,2,FALSE)),"",VLOOKUP(A39,【入力用】個人登録!$A$21:$P$50,2,FALSE)) &amp; IF(ISERROR(VLOOKUP(A39,【入力用】個人登録!$A$59:$P$127,2,FALSE)),"",VLOOKUP(A39,【入力用】個人登録!$A$59:$P$127,2,FALSE))</f>
        <v/>
      </c>
      <c r="D39" s="937"/>
      <c r="E39" s="938" t="str">
        <f>IF(ISERROR(VLOOKUP(A39,【入力用】個人登録!$A$21:$P$50,13,FALSE)),"",VLOOKUP(A39,【入力用】個人登録!$A$21:$P$50,13,FALSE)) &amp; IF(ISERROR(VLOOKUP(A39,【入力用】個人登録!$A$59:$P$127,13,FALSE)),"",VLOOKUP(A39,【入力用】個人登録!$A$59:$P$127,13,FALSE))</f>
        <v/>
      </c>
      <c r="F39" s="939"/>
      <c r="G39" s="476" t="str">
        <f>IF(ISERROR(VLOOKUP(A39,【入力用】個人登録!$A$21:$P$50,15,FALSE)),"",VLOOKUP(A39,【入力用】個人登録!$A$21:$P$50,15,FALSE)) &amp; IF(ISERROR(VLOOKUP(A39,【入力用】個人登録!$A$59:$P$127,15,FALSE)),"",VLOOKUP(A39,【入力用】個人登録!$A$59:$P$127,15,FALSE))</f>
        <v/>
      </c>
      <c r="H39" s="949" t="str">
        <f>IF(ISERROR(VLOOKUP(A39,【入力用】個人登録!$A$21:$P$50,5,FALSE)),"",VLOOKUP(A39,【入力用】個人登録!$A$21:$P$50,5,FALSE)) &amp; IF(ISERROR(VLOOKUP(A39,【入力用】個人登録!$A$59:$P$127,5,FALSE)),"",VLOOKUP(A39,【入力用】個人登録!$A$59:$P$127,5,FALSE))</f>
        <v/>
      </c>
      <c r="I39" s="950"/>
      <c r="J39" s="951"/>
      <c r="K39" s="949" t="str">
        <f>IF(ISERROR(VLOOKUP(A39,【入力用】個人登録!$A$21:$P$50,6,FALSE)),"",VLOOKUP(A39,【入力用】個人登録!$A$21:$P$50,6,FALSE)) &amp; IF(ISERROR(VLOOKUP(A39,【入力用】個人登録!$A$59:$P$127,6,FALSE)),"",VLOOKUP(A39,【入力用】個人登録!$A$59:$P$127,6,FALSE))</f>
        <v/>
      </c>
      <c r="L39" s="950"/>
      <c r="M39" s="951"/>
      <c r="N39" s="949" t="str">
        <f>IF(ISERROR(VLOOKUP(A39,【入力用】個人登録!$A$21:$P$50,16,FALSE)),"",VLOOKUP(A39,【入力用】個人登録!$A$21:$P$50,16,FALSE)) &amp; IF(ISERROR(VLOOKUP(A39,【入力用】個人登録!$A$59:$P$127,16,FALSE)),"",VLOOKUP(A39,【入力用】個人登録!$A$59:$P$127,16,FALSE))</f>
        <v/>
      </c>
      <c r="O39" s="951"/>
      <c r="P39" s="954" t="str">
        <f>IF(ISERROR(VLOOKUP(A39,【入力用】個人登録!$A$21:$P$50,8,FALSE)),"",VLOOKUP(A39,【入力用】個人登録!$A$21:$P$50,8,FALSE)) &amp; IF(ISERROR(VLOOKUP(A39,【入力用】個人登録!$A$59:$P$127,8,FALSE)),"",VLOOKUP(A39,【入力用】個人登録!$A$59:$P$127,8,FALSE))</f>
        <v/>
      </c>
      <c r="Q39" s="955"/>
      <c r="R39" s="956"/>
      <c r="S39" s="456" t="str">
        <f>IF(ISERROR(VLOOKUP(A39,【入力用】個人登録!$A$21:$P$50,3,FALSE)),"",VLOOKUP(A39,【入力用】個人登録!$A$21:$P$50,3,FALSE)) &amp; IF(ISERROR(VLOOKUP(A39,【入力用】個人登録!$A$59:$P$127,3,FALSE)),"",VLOOKUP(A39,【入力用】個人登録!$A$59:$P$127,3,FALSE))</f>
        <v/>
      </c>
      <c r="T39" s="957"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958"/>
      <c r="V39" s="959"/>
      <c r="W39" s="26"/>
      <c r="AF39" s="48"/>
    </row>
    <row r="40" spans="1:32" s="27" customFormat="1" ht="25.15" customHeight="1">
      <c r="A40" s="22"/>
      <c r="B40" s="458">
        <v>28</v>
      </c>
      <c r="C40" s="936" t="str">
        <f>IF(ISERROR(VLOOKUP(A40,【入力用】個人登録!$A$21:$P$50,2,FALSE)),"",VLOOKUP(A40,【入力用】個人登録!$A$21:$P$50,2,FALSE)) &amp; IF(ISERROR(VLOOKUP(A40,【入力用】個人登録!$A$59:$P$127,2,FALSE)),"",VLOOKUP(A40,【入力用】個人登録!$A$59:$P$127,2,FALSE))</f>
        <v/>
      </c>
      <c r="D40" s="937"/>
      <c r="E40" s="938" t="str">
        <f>IF(ISERROR(VLOOKUP(A40,【入力用】個人登録!$A$21:$P$50,13,FALSE)),"",VLOOKUP(A40,【入力用】個人登録!$A$21:$P$50,13,FALSE)) &amp; IF(ISERROR(VLOOKUP(A40,【入力用】個人登録!$A$59:$P$127,13,FALSE)),"",VLOOKUP(A40,【入力用】個人登録!$A$59:$P$127,13,FALSE))</f>
        <v/>
      </c>
      <c r="F40" s="939"/>
      <c r="G40" s="476" t="str">
        <f>IF(ISERROR(VLOOKUP(A40,【入力用】個人登録!$A$21:$P$50,15,FALSE)),"",VLOOKUP(A40,【入力用】個人登録!$A$21:$P$50,15,FALSE)) &amp; IF(ISERROR(VLOOKUP(A40,【入力用】個人登録!$A$59:$P$127,15,FALSE)),"",VLOOKUP(A40,【入力用】個人登録!$A$59:$P$127,15,FALSE))</f>
        <v/>
      </c>
      <c r="H40" s="949" t="str">
        <f>IF(ISERROR(VLOOKUP(A40,【入力用】個人登録!$A$21:$P$50,5,FALSE)),"",VLOOKUP(A40,【入力用】個人登録!$A$21:$P$50,5,FALSE)) &amp; IF(ISERROR(VLOOKUP(A40,【入力用】個人登録!$A$59:$P$127,5,FALSE)),"",VLOOKUP(A40,【入力用】個人登録!$A$59:$P$127,5,FALSE))</f>
        <v/>
      </c>
      <c r="I40" s="950"/>
      <c r="J40" s="951"/>
      <c r="K40" s="949" t="str">
        <f>IF(ISERROR(VLOOKUP(A40,【入力用】個人登録!$A$21:$P$50,6,FALSE)),"",VLOOKUP(A40,【入力用】個人登録!$A$21:$P$50,6,FALSE)) &amp; IF(ISERROR(VLOOKUP(A40,【入力用】個人登録!$A$59:$P$127,6,FALSE)),"",VLOOKUP(A40,【入力用】個人登録!$A$59:$P$127,6,FALSE))</f>
        <v/>
      </c>
      <c r="L40" s="950"/>
      <c r="M40" s="951"/>
      <c r="N40" s="949" t="str">
        <f>IF(ISERROR(VLOOKUP(A40,【入力用】個人登録!$A$21:$P$50,16,FALSE)),"",VLOOKUP(A40,【入力用】個人登録!$A$21:$P$50,16,FALSE)) &amp; IF(ISERROR(VLOOKUP(A40,【入力用】個人登録!$A$59:$P$127,16,FALSE)),"",VLOOKUP(A40,【入力用】個人登録!$A$59:$P$127,16,FALSE))</f>
        <v/>
      </c>
      <c r="O40" s="951"/>
      <c r="P40" s="954" t="str">
        <f>IF(ISERROR(VLOOKUP(A40,【入力用】個人登録!$A$21:$P$50,8,FALSE)),"",VLOOKUP(A40,【入力用】個人登録!$A$21:$P$50,8,FALSE)) &amp; IF(ISERROR(VLOOKUP(A40,【入力用】個人登録!$A$59:$P$127,8,FALSE)),"",VLOOKUP(A40,【入力用】個人登録!$A$59:$P$127,8,FALSE))</f>
        <v/>
      </c>
      <c r="Q40" s="955"/>
      <c r="R40" s="956"/>
      <c r="S40" s="456" t="str">
        <f>IF(ISERROR(VLOOKUP(A40,【入力用】個人登録!$A$21:$P$50,3,FALSE)),"",VLOOKUP(A40,【入力用】個人登録!$A$21:$P$50,3,FALSE)) &amp; IF(ISERROR(VLOOKUP(A40,【入力用】個人登録!$A$59:$P$127,3,FALSE)),"",VLOOKUP(A40,【入力用】個人登録!$A$59:$P$127,3,FALSE))</f>
        <v/>
      </c>
      <c r="T40" s="957"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958"/>
      <c r="V40" s="959"/>
      <c r="W40" s="26"/>
      <c r="AF40" s="48"/>
    </row>
    <row r="41" spans="1:32" s="27" customFormat="1" ht="25.15" customHeight="1">
      <c r="A41" s="22"/>
      <c r="B41" s="458">
        <v>29</v>
      </c>
      <c r="C41" s="936" t="str">
        <f>IF(ISERROR(VLOOKUP(A41,【入力用】個人登録!$A$21:$P$50,2,FALSE)),"",VLOOKUP(A41,【入力用】個人登録!$A$21:$P$50,2,FALSE)) &amp; IF(ISERROR(VLOOKUP(A41,【入力用】個人登録!$A$59:$P$127,2,FALSE)),"",VLOOKUP(A41,【入力用】個人登録!$A$59:$P$127,2,FALSE))</f>
        <v/>
      </c>
      <c r="D41" s="937"/>
      <c r="E41" s="938" t="str">
        <f>IF(ISERROR(VLOOKUP(A41,【入力用】個人登録!$A$21:$P$50,13,FALSE)),"",VLOOKUP(A41,【入力用】個人登録!$A$21:$P$50,13,FALSE)) &amp; IF(ISERROR(VLOOKUP(A41,【入力用】個人登録!$A$59:$P$127,13,FALSE)),"",VLOOKUP(A41,【入力用】個人登録!$A$59:$P$127,13,FALSE))</f>
        <v/>
      </c>
      <c r="F41" s="939"/>
      <c r="G41" s="476" t="str">
        <f>IF(ISERROR(VLOOKUP(A41,【入力用】個人登録!$A$21:$P$50,15,FALSE)),"",VLOOKUP(A41,【入力用】個人登録!$A$21:$P$50,15,FALSE)) &amp; IF(ISERROR(VLOOKUP(A41,【入力用】個人登録!$A$59:$P$127,15,FALSE)),"",VLOOKUP(A41,【入力用】個人登録!$A$59:$P$127,15,FALSE))</f>
        <v/>
      </c>
      <c r="H41" s="949" t="str">
        <f>IF(ISERROR(VLOOKUP(A41,【入力用】個人登録!$A$21:$P$50,5,FALSE)),"",VLOOKUP(A41,【入力用】個人登録!$A$21:$P$50,5,FALSE)) &amp; IF(ISERROR(VLOOKUP(A41,【入力用】個人登録!$A$59:$P$127,5,FALSE)),"",VLOOKUP(A41,【入力用】個人登録!$A$59:$P$127,5,FALSE))</f>
        <v/>
      </c>
      <c r="I41" s="950"/>
      <c r="J41" s="951"/>
      <c r="K41" s="949" t="str">
        <f>IF(ISERROR(VLOOKUP(A41,【入力用】個人登録!$A$21:$P$50,6,FALSE)),"",VLOOKUP(A41,【入力用】個人登録!$A$21:$P$50,6,FALSE)) &amp; IF(ISERROR(VLOOKUP(A41,【入力用】個人登録!$A$59:$P$127,6,FALSE)),"",VLOOKUP(A41,【入力用】個人登録!$A$59:$P$127,6,FALSE))</f>
        <v/>
      </c>
      <c r="L41" s="950"/>
      <c r="M41" s="951"/>
      <c r="N41" s="949" t="str">
        <f>IF(ISERROR(VLOOKUP(A41,【入力用】個人登録!$A$21:$P$50,16,FALSE)),"",VLOOKUP(A41,【入力用】個人登録!$A$21:$P$50,16,FALSE)) &amp; IF(ISERROR(VLOOKUP(A41,【入力用】個人登録!$A$59:$P$127,16,FALSE)),"",VLOOKUP(A41,【入力用】個人登録!$A$59:$P$127,16,FALSE))</f>
        <v/>
      </c>
      <c r="O41" s="951"/>
      <c r="P41" s="954" t="str">
        <f>IF(ISERROR(VLOOKUP(A41,【入力用】個人登録!$A$21:$P$50,8,FALSE)),"",VLOOKUP(A41,【入力用】個人登録!$A$21:$P$50,8,FALSE)) &amp; IF(ISERROR(VLOOKUP(A41,【入力用】個人登録!$A$59:$P$127,8,FALSE)),"",VLOOKUP(A41,【入力用】個人登録!$A$59:$P$127,8,FALSE))</f>
        <v/>
      </c>
      <c r="Q41" s="955"/>
      <c r="R41" s="956"/>
      <c r="S41" s="456" t="str">
        <f>IF(ISERROR(VLOOKUP(A41,【入力用】個人登録!$A$21:$P$50,3,FALSE)),"",VLOOKUP(A41,【入力用】個人登録!$A$21:$P$50,3,FALSE)) &amp; IF(ISERROR(VLOOKUP(A41,【入力用】個人登録!$A$59:$P$127,3,FALSE)),"",VLOOKUP(A41,【入力用】個人登録!$A$59:$P$127,3,FALSE))</f>
        <v/>
      </c>
      <c r="T41" s="957"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958"/>
      <c r="V41" s="959"/>
      <c r="W41" s="26"/>
      <c r="AF41" s="48"/>
    </row>
    <row r="42" spans="1:32" s="27" customFormat="1" ht="25.15" customHeight="1">
      <c r="A42" s="22"/>
      <c r="B42" s="458">
        <v>30</v>
      </c>
      <c r="C42" s="936" t="str">
        <f>IF(ISERROR(VLOOKUP(A42,【入力用】個人登録!$A$21:$P$50,2,FALSE)),"",VLOOKUP(A42,【入力用】個人登録!$A$21:$P$50,2,FALSE)) &amp; IF(ISERROR(VLOOKUP(A42,【入力用】個人登録!$A$59:$P$127,2,FALSE)),"",VLOOKUP(A42,【入力用】個人登録!$A$59:$P$127,2,FALSE))</f>
        <v/>
      </c>
      <c r="D42" s="937"/>
      <c r="E42" s="938" t="str">
        <f>IF(ISERROR(VLOOKUP(A42,【入力用】個人登録!$A$21:$P$50,13,FALSE)),"",VLOOKUP(A42,【入力用】個人登録!$A$21:$P$50,13,FALSE)) &amp; IF(ISERROR(VLOOKUP(A42,【入力用】個人登録!$A$59:$P$127,13,FALSE)),"",VLOOKUP(A42,【入力用】個人登録!$A$59:$P$127,13,FALSE))</f>
        <v/>
      </c>
      <c r="F42" s="939"/>
      <c r="G42" s="476" t="str">
        <f>IF(ISERROR(VLOOKUP(A42,【入力用】個人登録!$A$21:$P$50,15,FALSE)),"",VLOOKUP(A42,【入力用】個人登録!$A$21:$P$50,15,FALSE)) &amp; IF(ISERROR(VLOOKUP(A42,【入力用】個人登録!$A$59:$P$127,15,FALSE)),"",VLOOKUP(A42,【入力用】個人登録!$A$59:$P$127,15,FALSE))</f>
        <v/>
      </c>
      <c r="H42" s="949" t="str">
        <f>IF(ISERROR(VLOOKUP(A42,【入力用】個人登録!$A$21:$P$50,5,FALSE)),"",VLOOKUP(A42,【入力用】個人登録!$A$21:$P$50,5,FALSE)) &amp; IF(ISERROR(VLOOKUP(A42,【入力用】個人登録!$A$59:$P$127,5,FALSE)),"",VLOOKUP(A42,【入力用】個人登録!$A$59:$P$127,5,FALSE))</f>
        <v/>
      </c>
      <c r="I42" s="950"/>
      <c r="J42" s="951"/>
      <c r="K42" s="949" t="str">
        <f>IF(ISERROR(VLOOKUP(A42,【入力用】個人登録!$A$21:$P$50,6,FALSE)),"",VLOOKUP(A42,【入力用】個人登録!$A$21:$P$50,6,FALSE)) &amp; IF(ISERROR(VLOOKUP(A42,【入力用】個人登録!$A$59:$P$127,6,FALSE)),"",VLOOKUP(A42,【入力用】個人登録!$A$59:$P$127,6,FALSE))</f>
        <v/>
      </c>
      <c r="L42" s="950"/>
      <c r="M42" s="951"/>
      <c r="N42" s="952" t="str">
        <f>IF(ISERROR(VLOOKUP(A42,【入力用】個人登録!$A$21:$P$50,16,FALSE)),"",VLOOKUP(A42,【入力用】個人登録!$A$21:$P$50,16,FALSE)) &amp; IF(ISERROR(VLOOKUP(A42,【入力用】個人登録!$A$59:$P$127,16,FALSE)),"",VLOOKUP(A42,【入力用】個人登録!$A$59:$P$127,16,FALSE))</f>
        <v/>
      </c>
      <c r="O42" s="953"/>
      <c r="P42" s="954" t="str">
        <f>IF(ISERROR(VLOOKUP(A42,【入力用】個人登録!$A$21:$P$50,8,FALSE)),"",VLOOKUP(A42,【入力用】個人登録!$A$21:$P$50,8,FALSE)) &amp; IF(ISERROR(VLOOKUP(A42,【入力用】個人登録!$A$59:$P$127,8,FALSE)),"",VLOOKUP(A42,【入力用】個人登録!$A$59:$P$127,8,FALSE))</f>
        <v/>
      </c>
      <c r="Q42" s="955"/>
      <c r="R42" s="956"/>
      <c r="S42" s="456" t="str">
        <f>IF(ISERROR(VLOOKUP(A42,【入力用】個人登録!$A$21:$P$50,3,FALSE)),"",VLOOKUP(A42,【入力用】個人登録!$A$21:$P$50,3,FALSE)) &amp; IF(ISERROR(VLOOKUP(A42,【入力用】個人登録!$A$59:$P$127,3,FALSE)),"",VLOOKUP(A42,【入力用】個人登録!$A$59:$P$127,3,FALSE))</f>
        <v/>
      </c>
      <c r="T42" s="957"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958"/>
      <c r="V42" s="959"/>
      <c r="W42" s="26"/>
      <c r="AF42" s="48"/>
    </row>
    <row r="43" spans="1:32" s="27" customFormat="1" ht="6.75" customHeight="1">
      <c r="B43" s="29"/>
      <c r="C43" s="29"/>
      <c r="D43" s="26"/>
      <c r="E43" s="440"/>
      <c r="F43" s="440"/>
      <c r="G43" s="440"/>
      <c r="H43" s="440"/>
      <c r="I43" s="440"/>
      <c r="J43" s="440"/>
      <c r="K43" s="440"/>
      <c r="L43" s="440"/>
      <c r="M43" s="440"/>
      <c r="N43" s="440"/>
      <c r="O43" s="440"/>
      <c r="P43" s="440"/>
      <c r="Q43" s="440"/>
      <c r="R43" s="440"/>
      <c r="S43" s="32"/>
      <c r="T43" s="32"/>
      <c r="U43" s="32"/>
      <c r="V43" s="32"/>
      <c r="W43" s="26"/>
    </row>
    <row r="44" spans="1:32" s="38" customFormat="1" ht="15" customHeight="1">
      <c r="A44" s="258"/>
      <c r="B44" s="948"/>
      <c r="C44" s="948"/>
      <c r="D44" s="948"/>
      <c r="E44" s="948"/>
      <c r="F44" s="948"/>
      <c r="G44" s="948"/>
      <c r="H44" s="948"/>
      <c r="I44" s="948"/>
      <c r="J44" s="948"/>
      <c r="K44" s="948"/>
      <c r="L44" s="948"/>
      <c r="M44" s="948"/>
      <c r="N44" s="948"/>
      <c r="O44" s="948"/>
      <c r="P44" s="948"/>
      <c r="Q44" s="948"/>
      <c r="R44" s="948"/>
      <c r="S44" s="948"/>
      <c r="T44" s="948"/>
      <c r="U44" s="948"/>
      <c r="V44" s="948"/>
      <c r="W44" s="206" t="s">
        <v>596</v>
      </c>
    </row>
    <row r="45" spans="1:32" s="38" customFormat="1" ht="6.75" customHeight="1">
      <c r="A45" s="37"/>
      <c r="B45" s="37"/>
      <c r="C45" s="37"/>
      <c r="D45" s="42"/>
      <c r="E45" s="37"/>
      <c r="F45" s="37"/>
      <c r="G45" s="37"/>
      <c r="H45" s="37"/>
      <c r="J45" s="39"/>
    </row>
    <row r="46" spans="1:32" s="38" customFormat="1" ht="20.25" customHeight="1">
      <c r="A46" s="258"/>
      <c r="B46" s="37" t="s">
        <v>558</v>
      </c>
      <c r="C46" s="258"/>
      <c r="D46" s="37"/>
      <c r="E46" s="37"/>
      <c r="F46" s="947" t="str">
        <f>B1</f>
        <v>第61回全日本大学ソフトボール選手権大会兼第58回西日本大学ソフトボール選手権大会中国地区予選会</v>
      </c>
      <c r="G46" s="947"/>
      <c r="H46" s="947"/>
      <c r="I46" s="947"/>
      <c r="J46" s="947"/>
      <c r="K46" s="947"/>
      <c r="L46" s="947"/>
      <c r="M46" s="947"/>
      <c r="N46" s="947"/>
      <c r="O46" s="947"/>
      <c r="P46" s="947"/>
      <c r="Q46" s="947"/>
      <c r="R46" s="947"/>
      <c r="S46" s="947"/>
      <c r="T46" s="947"/>
      <c r="U46" s="947"/>
      <c r="V46" s="23"/>
      <c r="W46" s="131"/>
    </row>
    <row r="47" spans="1:32" s="38" customFormat="1" ht="15.75" customHeight="1">
      <c r="A47" s="37"/>
      <c r="B47" s="38" t="s">
        <v>559</v>
      </c>
      <c r="C47" s="37"/>
      <c r="D47" s="37"/>
      <c r="E47" s="37"/>
      <c r="F47" s="37"/>
      <c r="G47" s="37"/>
      <c r="H47" s="37"/>
      <c r="J47" s="39"/>
    </row>
    <row r="48" spans="1:32" s="38" customFormat="1" ht="15" customHeight="1">
      <c r="A48" s="37"/>
      <c r="B48" s="40"/>
      <c r="C48" s="41"/>
      <c r="D48" s="942" t="s">
        <v>790</v>
      </c>
      <c r="E48" s="942"/>
      <c r="F48" s="942"/>
      <c r="G48" s="942"/>
      <c r="H48" s="942"/>
      <c r="I48" s="941"/>
      <c r="J48" s="941"/>
      <c r="K48" s="941"/>
      <c r="L48" s="941"/>
      <c r="M48" s="941"/>
      <c r="N48" s="941"/>
      <c r="O48" s="941"/>
      <c r="P48" s="941"/>
      <c r="Q48" s="941"/>
      <c r="R48" s="941"/>
      <c r="S48" s="941"/>
      <c r="T48" s="941"/>
      <c r="U48" s="941"/>
      <c r="V48" s="941"/>
      <c r="W48" s="23" t="s">
        <v>560</v>
      </c>
    </row>
    <row r="49" spans="1:23" s="38" customFormat="1" ht="21.75" customHeight="1">
      <c r="A49" s="37"/>
      <c r="B49" s="37"/>
      <c r="C49" s="37"/>
      <c r="D49" s="37"/>
      <c r="E49" s="37"/>
      <c r="F49" s="37"/>
      <c r="G49" s="37"/>
      <c r="H49" s="37"/>
      <c r="J49" s="39"/>
    </row>
    <row r="50" spans="1:23" s="38" customFormat="1">
      <c r="B50" s="37" t="s">
        <v>557</v>
      </c>
      <c r="C50" s="37"/>
      <c r="D50" s="42"/>
      <c r="E50" s="37"/>
      <c r="F50" s="37"/>
      <c r="G50" s="37"/>
      <c r="H50" s="37"/>
      <c r="I50" s="37"/>
      <c r="J50" s="39"/>
    </row>
    <row r="51" spans="1:23" s="38" customFormat="1" ht="5.25" customHeight="1">
      <c r="A51" s="37"/>
      <c r="B51" s="37"/>
      <c r="C51" s="37"/>
      <c r="D51" s="42"/>
      <c r="E51" s="37"/>
      <c r="F51" s="37"/>
      <c r="G51" s="37"/>
      <c r="H51" s="37"/>
      <c r="I51" s="37"/>
      <c r="J51" s="39"/>
    </row>
    <row r="52" spans="1:23" s="38" customFormat="1">
      <c r="B52" s="37" t="s">
        <v>555</v>
      </c>
      <c r="C52" s="37"/>
      <c r="D52" s="42"/>
      <c r="E52" s="37"/>
      <c r="F52" s="37"/>
      <c r="G52" s="37"/>
      <c r="H52" s="37"/>
      <c r="I52" s="37"/>
      <c r="J52" s="39"/>
    </row>
    <row r="53" spans="1:23" s="38" customFormat="1" ht="5.25" customHeight="1">
      <c r="A53" s="37"/>
      <c r="B53" s="37"/>
      <c r="C53" s="37"/>
      <c r="D53" s="42"/>
      <c r="E53" s="37"/>
      <c r="F53" s="37"/>
      <c r="G53" s="37"/>
      <c r="H53" s="37"/>
      <c r="I53" s="37"/>
      <c r="J53" s="39"/>
    </row>
    <row r="54" spans="1:23" s="38" customFormat="1" ht="11.25" customHeight="1">
      <c r="A54" s="37"/>
      <c r="B54" s="37"/>
      <c r="C54" s="37"/>
      <c r="D54" s="42"/>
      <c r="E54" s="37"/>
      <c r="F54" s="37"/>
      <c r="G54" s="37"/>
      <c r="H54" s="37"/>
      <c r="I54" s="37"/>
      <c r="J54" s="39"/>
    </row>
    <row r="55" spans="1:23" s="38" customFormat="1">
      <c r="A55" s="45"/>
      <c r="B55" s="946" t="s">
        <v>556</v>
      </c>
      <c r="C55" s="946"/>
      <c r="D55" s="946"/>
      <c r="E55" s="946"/>
      <c r="F55" s="946"/>
      <c r="G55" s="944"/>
      <c r="H55" s="944"/>
      <c r="I55" s="944"/>
      <c r="J55" s="944"/>
      <c r="K55" s="944"/>
      <c r="L55" s="943"/>
      <c r="M55" s="943"/>
      <c r="N55" s="943"/>
      <c r="O55" s="943"/>
      <c r="P55" s="943"/>
      <c r="Q55" s="943"/>
      <c r="R55" s="943"/>
      <c r="S55" s="943"/>
      <c r="T55" s="943"/>
      <c r="U55" s="943"/>
      <c r="V55" s="943"/>
      <c r="W55" s="23" t="s">
        <v>597</v>
      </c>
    </row>
    <row r="56" spans="1:23" s="38" customFormat="1">
      <c r="A56" s="43"/>
      <c r="B56" s="44"/>
      <c r="C56" s="44"/>
      <c r="F56" s="44"/>
      <c r="H56" s="945"/>
      <c r="I56" s="945"/>
      <c r="J56" s="39"/>
      <c r="L56" s="944"/>
      <c r="M56" s="944"/>
      <c r="N56" s="944"/>
      <c r="O56" s="944"/>
      <c r="P56" s="941"/>
      <c r="Q56" s="941"/>
      <c r="R56" s="941"/>
      <c r="S56" s="941"/>
      <c r="T56" s="941"/>
      <c r="U56" s="941"/>
      <c r="V56" s="941"/>
    </row>
    <row r="57" spans="1:23" s="38" customFormat="1" ht="14.25">
      <c r="B57" s="940" t="s">
        <v>206</v>
      </c>
      <c r="C57" s="940"/>
      <c r="D57" s="940"/>
      <c r="E57" s="940"/>
      <c r="F57" s="940"/>
      <c r="G57" s="940"/>
      <c r="H57" s="165"/>
      <c r="I57" s="45" t="s">
        <v>207</v>
      </c>
      <c r="J57" s="46" t="s">
        <v>208</v>
      </c>
    </row>
    <row r="58" spans="1:23" s="38" customFormat="1">
      <c r="A58" s="38" t="s">
        <v>209</v>
      </c>
      <c r="B58" s="37"/>
      <c r="C58" s="37"/>
      <c r="D58" s="37"/>
      <c r="E58" s="37"/>
      <c r="F58" s="37"/>
      <c r="G58" s="37"/>
      <c r="H58" s="37"/>
      <c r="J58" s="39"/>
    </row>
    <row r="59" spans="1:23" s="27" customFormat="1" ht="12.75" customHeight="1">
      <c r="B59" s="29"/>
      <c r="C59" s="29"/>
      <c r="D59" s="26"/>
      <c r="E59" s="26"/>
      <c r="F59" s="26"/>
      <c r="G59" s="26"/>
      <c r="H59" s="26"/>
      <c r="I59" s="26"/>
      <c r="J59" s="26"/>
      <c r="K59" s="26"/>
      <c r="L59" s="26"/>
      <c r="M59" s="26"/>
      <c r="N59" s="26"/>
      <c r="O59" s="26"/>
      <c r="P59" s="26"/>
      <c r="Q59" s="26"/>
      <c r="R59" s="26"/>
      <c r="S59" s="32"/>
      <c r="T59" s="32"/>
      <c r="U59" s="32"/>
      <c r="V59" s="32"/>
      <c r="W59" s="26"/>
    </row>
    <row r="60" spans="1:23" s="27" customFormat="1" ht="12.75" customHeight="1">
      <c r="B60" s="29"/>
      <c r="C60" s="29"/>
      <c r="J60" s="26"/>
      <c r="K60" s="26"/>
      <c r="L60" s="26"/>
      <c r="M60" s="26"/>
      <c r="N60" s="26"/>
      <c r="O60" s="26"/>
      <c r="P60" s="26"/>
      <c r="Q60" s="26"/>
      <c r="R60" s="26"/>
      <c r="S60" s="32"/>
      <c r="T60" s="32"/>
      <c r="U60" s="32"/>
      <c r="V60" s="32"/>
      <c r="W60" s="26"/>
    </row>
    <row r="61" spans="1:23" s="27" customFormat="1" ht="12.75" customHeight="1">
      <c r="B61" s="29"/>
      <c r="C61" s="29"/>
      <c r="D61" s="26"/>
      <c r="E61" s="26"/>
      <c r="F61" s="26"/>
      <c r="G61" s="26"/>
      <c r="H61" s="26"/>
      <c r="I61" s="26"/>
      <c r="J61" s="26"/>
      <c r="K61" s="26"/>
      <c r="L61" s="26"/>
      <c r="M61" s="26"/>
      <c r="N61" s="26"/>
      <c r="O61" s="26"/>
      <c r="P61" s="26"/>
      <c r="Q61" s="26"/>
      <c r="R61" s="26"/>
      <c r="S61" s="32"/>
      <c r="T61" s="32"/>
      <c r="U61" s="32"/>
      <c r="V61" s="32"/>
      <c r="W61" s="26"/>
    </row>
    <row r="62" spans="1:23" s="27" customFormat="1" ht="12.75" customHeight="1">
      <c r="B62" s="29"/>
      <c r="C62" s="29"/>
      <c r="D62" s="26"/>
      <c r="E62" s="26"/>
      <c r="F62" s="26"/>
      <c r="G62" s="26"/>
      <c r="H62" s="26"/>
      <c r="I62" s="26"/>
      <c r="J62" s="26"/>
      <c r="K62" s="26"/>
      <c r="L62" s="26"/>
      <c r="M62" s="26"/>
      <c r="N62" s="26"/>
      <c r="O62" s="26"/>
      <c r="P62" s="26"/>
      <c r="Q62" s="26"/>
      <c r="R62" s="26"/>
      <c r="S62" s="32"/>
      <c r="T62" s="32"/>
      <c r="U62" s="32"/>
      <c r="V62" s="32"/>
      <c r="W62" s="26"/>
    </row>
    <row r="63" spans="1:23" s="27" customFormat="1" ht="12.75" customHeight="1">
      <c r="B63" s="29"/>
      <c r="C63" s="29"/>
      <c r="D63" s="26"/>
      <c r="E63" s="26"/>
      <c r="F63" s="26"/>
      <c r="G63" s="26"/>
      <c r="H63" s="26"/>
      <c r="I63" s="26"/>
      <c r="J63" s="26"/>
      <c r="K63" s="26"/>
      <c r="L63" s="26"/>
      <c r="M63" s="26"/>
      <c r="N63" s="26"/>
      <c r="O63" s="26"/>
      <c r="P63" s="26"/>
      <c r="Q63" s="26"/>
      <c r="R63" s="26"/>
      <c r="S63" s="32"/>
      <c r="T63" s="32"/>
      <c r="U63" s="32"/>
      <c r="V63" s="32"/>
      <c r="W63" s="26"/>
    </row>
    <row r="64" spans="1:23" s="27" customFormat="1" ht="12.75" customHeight="1">
      <c r="B64" s="29"/>
      <c r="C64" s="29"/>
      <c r="D64" s="26"/>
      <c r="E64" s="26"/>
      <c r="F64" s="26"/>
      <c r="G64" s="26"/>
      <c r="H64" s="26"/>
      <c r="I64" s="26"/>
      <c r="J64" s="26"/>
      <c r="K64" s="26"/>
      <c r="L64" s="26"/>
      <c r="M64" s="26"/>
      <c r="N64" s="26"/>
      <c r="O64" s="26"/>
      <c r="P64" s="26"/>
      <c r="Q64" s="26"/>
      <c r="R64" s="26"/>
      <c r="S64" s="32"/>
      <c r="T64" s="32"/>
      <c r="U64" s="32"/>
      <c r="V64" s="32"/>
      <c r="W64" s="26"/>
    </row>
    <row r="65" spans="2:23" s="27" customFormat="1" ht="12.75" customHeight="1">
      <c r="B65" s="29"/>
      <c r="C65" s="29"/>
      <c r="D65" s="26"/>
      <c r="E65" s="26"/>
      <c r="F65" s="26"/>
      <c r="G65" s="26"/>
      <c r="H65" s="26"/>
      <c r="I65" s="26"/>
      <c r="J65" s="26"/>
      <c r="K65" s="26"/>
      <c r="L65" s="26"/>
      <c r="M65" s="26"/>
      <c r="N65" s="26"/>
      <c r="O65" s="26"/>
      <c r="P65" s="26"/>
      <c r="Q65" s="26"/>
      <c r="R65" s="26"/>
      <c r="S65" s="32"/>
      <c r="T65" s="32"/>
      <c r="U65" s="32"/>
      <c r="V65" s="32"/>
      <c r="W65" s="26"/>
    </row>
    <row r="66" spans="2:23" s="27" customFormat="1" ht="12.75" customHeight="1">
      <c r="B66" s="29"/>
      <c r="C66" s="29"/>
      <c r="D66" s="26"/>
      <c r="E66" s="26"/>
      <c r="F66" s="26"/>
      <c r="G66" s="26"/>
      <c r="H66" s="26"/>
      <c r="I66" s="26"/>
      <c r="J66" s="26"/>
      <c r="K66" s="26"/>
      <c r="L66" s="26"/>
      <c r="M66" s="26"/>
      <c r="N66" s="26"/>
      <c r="O66" s="26"/>
      <c r="P66" s="26"/>
      <c r="Q66" s="26"/>
      <c r="R66" s="26"/>
      <c r="S66" s="32"/>
      <c r="T66" s="32"/>
      <c r="U66" s="32"/>
      <c r="V66" s="32"/>
      <c r="W66" s="26"/>
    </row>
    <row r="67" spans="2:23" s="27" customFormat="1" ht="12.75" customHeight="1">
      <c r="B67" s="29"/>
      <c r="C67" s="29"/>
      <c r="D67" s="26"/>
      <c r="E67" s="26"/>
      <c r="F67" s="26"/>
      <c r="G67" s="26"/>
      <c r="H67" s="26"/>
      <c r="I67" s="26"/>
      <c r="J67" s="26"/>
      <c r="K67" s="26"/>
      <c r="L67" s="26"/>
      <c r="M67" s="26"/>
      <c r="N67" s="26"/>
      <c r="O67" s="26"/>
      <c r="P67" s="26"/>
      <c r="Q67" s="26"/>
      <c r="R67" s="26"/>
      <c r="S67" s="32"/>
      <c r="T67" s="32"/>
      <c r="U67" s="32"/>
      <c r="V67" s="32"/>
      <c r="W67" s="26"/>
    </row>
    <row r="68" spans="2:23" s="27" customFormat="1" ht="12.75" customHeight="1">
      <c r="B68" s="29"/>
      <c r="C68" s="29"/>
      <c r="D68" s="26"/>
      <c r="E68" s="26"/>
      <c r="F68" s="26"/>
      <c r="G68" s="26"/>
      <c r="H68" s="26"/>
      <c r="I68" s="26"/>
      <c r="J68" s="26"/>
      <c r="K68" s="26"/>
      <c r="L68" s="26"/>
      <c r="M68" s="26"/>
      <c r="N68" s="26"/>
      <c r="O68" s="26"/>
      <c r="P68" s="26"/>
      <c r="Q68" s="26"/>
      <c r="R68" s="26"/>
      <c r="S68" s="32"/>
      <c r="T68" s="32"/>
      <c r="U68" s="32"/>
      <c r="V68" s="32"/>
      <c r="W68" s="26"/>
    </row>
    <row r="69" spans="2:23" s="27" customFormat="1" ht="12.75" customHeight="1">
      <c r="B69" s="29"/>
      <c r="C69" s="29"/>
      <c r="D69" s="26"/>
      <c r="E69" s="26"/>
      <c r="F69" s="26"/>
      <c r="G69" s="26"/>
      <c r="H69" s="26"/>
      <c r="I69" s="26"/>
      <c r="J69" s="26"/>
      <c r="K69" s="26"/>
      <c r="L69" s="26"/>
      <c r="M69" s="26"/>
      <c r="N69" s="26"/>
      <c r="O69" s="26"/>
      <c r="P69" s="26"/>
      <c r="Q69" s="26"/>
      <c r="R69" s="26"/>
      <c r="S69" s="32"/>
      <c r="T69" s="32"/>
      <c r="U69" s="32"/>
      <c r="V69" s="32"/>
      <c r="W69" s="26"/>
    </row>
    <row r="70" spans="2:23" s="27" customFormat="1" ht="12.75" customHeight="1">
      <c r="B70" s="29"/>
      <c r="C70" s="29"/>
      <c r="D70" s="26"/>
      <c r="E70" s="26"/>
      <c r="F70" s="26"/>
      <c r="G70" s="26"/>
      <c r="H70" s="26"/>
      <c r="I70" s="26"/>
      <c r="J70" s="26"/>
      <c r="K70" s="26"/>
      <c r="L70" s="26"/>
      <c r="M70" s="26"/>
      <c r="N70" s="26"/>
      <c r="O70" s="26"/>
      <c r="P70" s="26"/>
      <c r="Q70" s="26"/>
      <c r="R70" s="26"/>
      <c r="S70" s="32"/>
      <c r="T70" s="32"/>
      <c r="U70" s="32"/>
      <c r="V70" s="32"/>
      <c r="W70" s="26"/>
    </row>
    <row r="71" spans="2:23" s="27" customFormat="1" ht="12.75" customHeight="1">
      <c r="B71" s="29"/>
      <c r="C71" s="29"/>
      <c r="D71" s="26"/>
      <c r="E71" s="26"/>
      <c r="F71" s="26"/>
      <c r="G71" s="26"/>
      <c r="H71" s="26"/>
      <c r="I71" s="26"/>
      <c r="J71" s="26"/>
      <c r="K71" s="26"/>
      <c r="L71" s="26"/>
      <c r="M71" s="26"/>
      <c r="N71" s="26"/>
      <c r="O71" s="26"/>
      <c r="P71" s="26"/>
      <c r="Q71" s="26"/>
      <c r="R71" s="26"/>
      <c r="S71" s="32"/>
      <c r="T71" s="32"/>
      <c r="U71" s="32"/>
      <c r="V71" s="32"/>
      <c r="W71" s="26"/>
    </row>
    <row r="72" spans="2:23" s="27" customFormat="1" ht="12.75" customHeight="1">
      <c r="B72" s="29"/>
      <c r="C72" s="29"/>
      <c r="D72" s="26"/>
      <c r="E72" s="26"/>
      <c r="F72" s="26"/>
      <c r="G72" s="26"/>
      <c r="H72" s="26"/>
      <c r="I72" s="26"/>
      <c r="J72" s="26"/>
      <c r="K72" s="26"/>
      <c r="L72" s="26"/>
      <c r="M72" s="26"/>
      <c r="N72" s="26"/>
      <c r="O72" s="26"/>
      <c r="P72" s="26"/>
      <c r="Q72" s="26"/>
      <c r="R72" s="26"/>
      <c r="S72" s="32"/>
      <c r="T72" s="32"/>
      <c r="U72" s="32"/>
      <c r="V72" s="32"/>
      <c r="W72" s="26"/>
    </row>
    <row r="73" spans="2:23" s="27" customFormat="1" ht="12.75" customHeight="1">
      <c r="B73" s="29"/>
      <c r="C73" s="29"/>
      <c r="D73" s="26"/>
      <c r="E73" s="26"/>
      <c r="F73" s="26"/>
      <c r="G73" s="26"/>
      <c r="H73" s="26"/>
      <c r="I73" s="26"/>
      <c r="J73" s="26"/>
      <c r="K73" s="26"/>
      <c r="L73" s="26"/>
      <c r="M73" s="26"/>
      <c r="N73" s="26"/>
      <c r="O73" s="26"/>
      <c r="P73" s="26"/>
      <c r="Q73" s="26"/>
      <c r="R73" s="26"/>
      <c r="S73" s="32"/>
      <c r="T73" s="32"/>
      <c r="U73" s="32"/>
      <c r="V73" s="32"/>
      <c r="W73" s="26"/>
    </row>
    <row r="74" spans="2:23" s="27" customFormat="1" ht="12.75" customHeight="1">
      <c r="B74" s="29"/>
      <c r="C74" s="29"/>
      <c r="D74" s="26"/>
      <c r="E74" s="26"/>
      <c r="F74" s="26"/>
      <c r="G74" s="26"/>
      <c r="H74" s="26"/>
      <c r="I74" s="26"/>
      <c r="J74" s="26"/>
      <c r="K74" s="26"/>
      <c r="L74" s="26"/>
      <c r="M74" s="26"/>
      <c r="N74" s="26"/>
      <c r="O74" s="26"/>
      <c r="P74" s="26"/>
      <c r="Q74" s="26"/>
      <c r="R74" s="26"/>
      <c r="S74" s="32"/>
      <c r="T74" s="32"/>
      <c r="U74" s="32"/>
      <c r="V74" s="32"/>
      <c r="W74" s="26"/>
    </row>
    <row r="75" spans="2:23" s="27" customFormat="1" ht="12.75" customHeight="1">
      <c r="B75" s="29"/>
      <c r="C75" s="29"/>
      <c r="D75" s="26"/>
      <c r="E75" s="26"/>
      <c r="F75" s="26"/>
      <c r="G75" s="26"/>
      <c r="H75" s="26"/>
      <c r="I75" s="26"/>
      <c r="J75" s="26"/>
      <c r="K75" s="26"/>
      <c r="L75" s="26"/>
      <c r="M75" s="26"/>
      <c r="N75" s="26"/>
      <c r="O75" s="26"/>
      <c r="P75" s="26"/>
      <c r="Q75" s="26"/>
      <c r="R75" s="26"/>
      <c r="S75" s="32"/>
      <c r="T75" s="32"/>
      <c r="U75" s="32"/>
      <c r="V75" s="32"/>
      <c r="W75" s="26"/>
    </row>
    <row r="76" spans="2:23" s="27" customFormat="1" ht="12.75" customHeight="1">
      <c r="B76" s="29"/>
      <c r="C76" s="29"/>
      <c r="D76" s="26"/>
      <c r="E76" s="26"/>
      <c r="F76" s="26"/>
      <c r="G76" s="26"/>
      <c r="H76" s="26"/>
      <c r="I76" s="26"/>
      <c r="J76" s="26"/>
      <c r="K76" s="26"/>
      <c r="L76" s="26"/>
      <c r="M76" s="26"/>
      <c r="N76" s="26"/>
      <c r="O76" s="26"/>
      <c r="P76" s="26"/>
      <c r="Q76" s="26"/>
      <c r="R76" s="26"/>
      <c r="S76" s="32"/>
      <c r="T76" s="32"/>
      <c r="U76" s="32"/>
      <c r="V76" s="32"/>
      <c r="W76" s="26"/>
    </row>
    <row r="77" spans="2:23" s="27" customFormat="1" ht="12.75" customHeight="1">
      <c r="B77" s="29"/>
      <c r="C77" s="29"/>
      <c r="D77" s="26"/>
      <c r="E77" s="26"/>
      <c r="F77" s="26"/>
      <c r="G77" s="26"/>
      <c r="H77" s="26"/>
      <c r="I77" s="26"/>
      <c r="J77" s="26"/>
      <c r="K77" s="26"/>
      <c r="L77" s="26"/>
      <c r="M77" s="26"/>
      <c r="N77" s="26"/>
      <c r="O77" s="26"/>
      <c r="P77" s="26"/>
      <c r="Q77" s="26"/>
      <c r="R77" s="26"/>
      <c r="S77" s="32"/>
      <c r="T77" s="32"/>
      <c r="U77" s="32"/>
      <c r="V77" s="32"/>
      <c r="W77" s="26"/>
    </row>
    <row r="78" spans="2:23" s="27" customFormat="1" ht="12.75" customHeight="1">
      <c r="B78" s="33"/>
      <c r="C78" s="33"/>
      <c r="S78" s="34"/>
      <c r="T78" s="34"/>
      <c r="U78" s="34"/>
      <c r="V78" s="34"/>
    </row>
    <row r="79" spans="2:23" s="27" customFormat="1" ht="15.75">
      <c r="B79" s="33"/>
      <c r="C79" s="33"/>
      <c r="S79" s="34"/>
      <c r="T79" s="34"/>
      <c r="U79" s="34"/>
      <c r="V79" s="34"/>
    </row>
    <row r="80" spans="2:23" s="27" customFormat="1" ht="15.75">
      <c r="B80" s="33"/>
      <c r="C80" s="33"/>
      <c r="S80" s="34"/>
      <c r="T80" s="34"/>
      <c r="U80" s="34"/>
      <c r="V80" s="34"/>
    </row>
    <row r="81" spans="2:22" s="27" customFormat="1" ht="15.75">
      <c r="B81" s="33"/>
      <c r="C81" s="33"/>
      <c r="S81" s="34"/>
      <c r="T81" s="34"/>
      <c r="U81" s="34"/>
      <c r="V81" s="34"/>
    </row>
    <row r="82" spans="2:22" s="27" customFormat="1" ht="15.75">
      <c r="B82" s="33"/>
      <c r="C82" s="33"/>
      <c r="S82" s="34"/>
      <c r="T82" s="34"/>
      <c r="U82" s="34"/>
      <c r="V82" s="34"/>
    </row>
    <row r="83" spans="2:22" s="27" customFormat="1" ht="15.75">
      <c r="B83" s="33"/>
      <c r="C83" s="33"/>
      <c r="S83" s="34"/>
      <c r="T83" s="34"/>
      <c r="U83" s="34"/>
      <c r="V83" s="34"/>
    </row>
    <row r="84" spans="2:22" s="27" customFormat="1" ht="15.75">
      <c r="B84" s="33"/>
      <c r="C84" s="33"/>
      <c r="S84" s="34"/>
      <c r="T84" s="34"/>
      <c r="U84" s="34"/>
      <c r="V84" s="34"/>
    </row>
    <row r="85" spans="2:22" s="27" customFormat="1" ht="15.75">
      <c r="B85" s="33"/>
      <c r="C85" s="33"/>
      <c r="S85" s="34"/>
      <c r="T85" s="34"/>
      <c r="U85" s="34"/>
      <c r="V85" s="34"/>
    </row>
    <row r="86" spans="2:22" s="27" customFormat="1" ht="15.75">
      <c r="B86" s="33"/>
      <c r="C86" s="33"/>
      <c r="S86" s="34"/>
      <c r="T86" s="34"/>
      <c r="U86" s="34"/>
      <c r="V86" s="34"/>
    </row>
    <row r="87" spans="2:22" s="27" customFormat="1" ht="15.75">
      <c r="B87" s="33"/>
      <c r="C87" s="33"/>
      <c r="S87" s="34"/>
      <c r="T87" s="34"/>
      <c r="U87" s="34"/>
      <c r="V87" s="34"/>
    </row>
    <row r="88" spans="2:22" s="27" customFormat="1" ht="15.75">
      <c r="B88" s="33"/>
      <c r="C88" s="33"/>
      <c r="S88" s="34"/>
      <c r="T88" s="34"/>
      <c r="U88" s="34"/>
      <c r="V88" s="34"/>
    </row>
    <row r="89" spans="2:22" s="27" customFormat="1" ht="15.75">
      <c r="B89" s="33"/>
      <c r="C89" s="33"/>
      <c r="S89" s="34"/>
      <c r="T89" s="34"/>
      <c r="U89" s="34"/>
      <c r="V89" s="34"/>
    </row>
    <row r="90" spans="2:22" s="27" customFormat="1" ht="15.75">
      <c r="B90" s="33"/>
      <c r="C90" s="33"/>
      <c r="S90" s="34"/>
      <c r="T90" s="34"/>
      <c r="U90" s="34"/>
      <c r="V90" s="34"/>
    </row>
    <row r="91" spans="2:22" s="27" customFormat="1" ht="15.75">
      <c r="B91" s="33"/>
      <c r="C91" s="33"/>
    </row>
    <row r="92" spans="2:22" s="27" customFormat="1" ht="15.75">
      <c r="B92" s="33"/>
      <c r="C92" s="33"/>
    </row>
    <row r="93" spans="2:22" s="27" customFormat="1" ht="15.75">
      <c r="B93" s="33"/>
      <c r="C93" s="33"/>
    </row>
    <row r="94" spans="2:22" s="27" customFormat="1" ht="15.75">
      <c r="B94" s="33"/>
      <c r="C94" s="33"/>
    </row>
    <row r="95" spans="2:22" s="27" customFormat="1" ht="15.75">
      <c r="B95" s="33"/>
      <c r="C95" s="33"/>
    </row>
    <row r="96" spans="2:22" s="27" customFormat="1" ht="15.75">
      <c r="B96" s="33"/>
      <c r="C96" s="33"/>
    </row>
    <row r="97" spans="2:3" s="27" customFormat="1" ht="15.75">
      <c r="B97" s="33"/>
      <c r="C97" s="33"/>
    </row>
    <row r="98" spans="2:3" s="27" customFormat="1" ht="15.75">
      <c r="B98" s="33"/>
      <c r="C98" s="33"/>
    </row>
    <row r="99" spans="2:3" s="27" customFormat="1" ht="15.75">
      <c r="B99" s="33"/>
      <c r="C99" s="33"/>
    </row>
    <row r="100" spans="2:3" s="27" customFormat="1" ht="15.75">
      <c r="B100" s="33"/>
      <c r="C100" s="33"/>
    </row>
    <row r="101" spans="2:3" s="27" customFormat="1" ht="15.75">
      <c r="B101" s="33"/>
      <c r="C101" s="33"/>
    </row>
    <row r="102" spans="2:3" s="27" customFormat="1" ht="15.75">
      <c r="B102" s="33"/>
      <c r="C102" s="33"/>
    </row>
    <row r="103" spans="2:3" s="27" customFormat="1" ht="15.75">
      <c r="B103" s="33"/>
      <c r="C103" s="33"/>
    </row>
    <row r="104" spans="2:3" s="27" customFormat="1" ht="15.75">
      <c r="B104" s="33"/>
      <c r="C104" s="33"/>
    </row>
    <row r="105" spans="2:3" s="27" customFormat="1" ht="15.75">
      <c r="B105" s="33"/>
      <c r="C105" s="33"/>
    </row>
    <row r="106" spans="2:3" s="27" customFormat="1" ht="15.75">
      <c r="B106" s="33"/>
      <c r="C106" s="33"/>
    </row>
    <row r="107" spans="2:3" s="27" customFormat="1" ht="15.75">
      <c r="B107" s="33"/>
      <c r="C107" s="33"/>
    </row>
    <row r="108" spans="2:3" s="27" customFormat="1" ht="15.75">
      <c r="B108" s="33"/>
      <c r="C108" s="33"/>
    </row>
    <row r="109" spans="2:3" s="27" customFormat="1" ht="15.75">
      <c r="B109" s="33"/>
      <c r="C109" s="33"/>
    </row>
    <row r="110" spans="2:3" s="27" customFormat="1" ht="15.75">
      <c r="B110" s="33"/>
      <c r="C110" s="33"/>
    </row>
    <row r="111" spans="2:3" s="27" customFormat="1" ht="15.75">
      <c r="B111" s="33"/>
      <c r="C111" s="33"/>
    </row>
    <row r="112" spans="2:3"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c r="B116" s="35"/>
      <c r="C116" s="35"/>
    </row>
    <row r="117" spans="2:3">
      <c r="B117" s="35"/>
      <c r="C117" s="35"/>
    </row>
    <row r="118" spans="2:3">
      <c r="B118" s="35"/>
      <c r="C118" s="35"/>
    </row>
    <row r="119" spans="2:3">
      <c r="B119" s="35"/>
      <c r="C119" s="35"/>
    </row>
    <row r="120" spans="2:3">
      <c r="B120" s="35"/>
      <c r="C120" s="35"/>
    </row>
    <row r="121" spans="2:3">
      <c r="B121" s="35"/>
      <c r="C121" s="35"/>
    </row>
  </sheetData>
  <sheetProtection algorithmName="SHA-512" hashValue="xLX8dSOkMciTUKwWuEbknySum8bzpaFU1WkJB0sBoKmwUZEpxa96icts3NBqrPsdoYOigBx4p+jiy0gqlmrBtg==" saltValue="bTJEMHAWs4XkY6mfSvMo0A==" spinCount="100000" sheet="1" selectLockedCells="1"/>
  <dataConsolidate/>
  <mergeCells count="263">
    <mergeCell ref="B8:D8"/>
    <mergeCell ref="F8:I8"/>
    <mergeCell ref="S8:U8"/>
    <mergeCell ref="B2:D2"/>
    <mergeCell ref="E2:G2"/>
    <mergeCell ref="H2:I2"/>
    <mergeCell ref="J2:L2"/>
    <mergeCell ref="A1:A11"/>
    <mergeCell ref="B1:V1"/>
    <mergeCell ref="B3:D3"/>
    <mergeCell ref="E3:O3"/>
    <mergeCell ref="B4:D4"/>
    <mergeCell ref="E4:O4"/>
    <mergeCell ref="B5:D5"/>
    <mergeCell ref="F5:I5"/>
    <mergeCell ref="S5:U5"/>
    <mergeCell ref="B6:D6"/>
    <mergeCell ref="F6:I6"/>
    <mergeCell ref="S6:U6"/>
    <mergeCell ref="B7:D7"/>
    <mergeCell ref="F7:I7"/>
    <mergeCell ref="J7:K7"/>
    <mergeCell ref="L7:N7"/>
    <mergeCell ref="O7:Q7"/>
    <mergeCell ref="E14:F14"/>
    <mergeCell ref="E15:F15"/>
    <mergeCell ref="H15:J15"/>
    <mergeCell ref="K15:M15"/>
    <mergeCell ref="N15:O15"/>
    <mergeCell ref="P15:R15"/>
    <mergeCell ref="T15:V15"/>
    <mergeCell ref="B10:V10"/>
    <mergeCell ref="C12:D12"/>
    <mergeCell ref="E12:F12"/>
    <mergeCell ref="E13:F13"/>
    <mergeCell ref="C13:D13"/>
    <mergeCell ref="C14:D14"/>
    <mergeCell ref="H14:J14"/>
    <mergeCell ref="K14:M14"/>
    <mergeCell ref="N14:O14"/>
    <mergeCell ref="P14:R14"/>
    <mergeCell ref="T14:V14"/>
    <mergeCell ref="H13:J13"/>
    <mergeCell ref="K13:M13"/>
    <mergeCell ref="N13:O13"/>
    <mergeCell ref="P13:R13"/>
    <mergeCell ref="T13:V13"/>
    <mergeCell ref="E16:F16"/>
    <mergeCell ref="E17:F17"/>
    <mergeCell ref="H16:J16"/>
    <mergeCell ref="K16:M16"/>
    <mergeCell ref="N16:O16"/>
    <mergeCell ref="P16:R16"/>
    <mergeCell ref="T16:V16"/>
    <mergeCell ref="H17:J17"/>
    <mergeCell ref="K17:M17"/>
    <mergeCell ref="N17:O17"/>
    <mergeCell ref="P17:R17"/>
    <mergeCell ref="T17:V17"/>
    <mergeCell ref="E18:F18"/>
    <mergeCell ref="E19:F19"/>
    <mergeCell ref="H18:J18"/>
    <mergeCell ref="K18:M18"/>
    <mergeCell ref="N18:O18"/>
    <mergeCell ref="P18:R18"/>
    <mergeCell ref="T18:V18"/>
    <mergeCell ref="H19:J19"/>
    <mergeCell ref="K19:M19"/>
    <mergeCell ref="N19:O19"/>
    <mergeCell ref="P19:R19"/>
    <mergeCell ref="T19:V19"/>
    <mergeCell ref="E20:F20"/>
    <mergeCell ref="E21:F21"/>
    <mergeCell ref="H20:J20"/>
    <mergeCell ref="K20:M20"/>
    <mergeCell ref="N20:O20"/>
    <mergeCell ref="P20:R20"/>
    <mergeCell ref="T20:V20"/>
    <mergeCell ref="H21:J21"/>
    <mergeCell ref="K21:M21"/>
    <mergeCell ref="N21:O21"/>
    <mergeCell ref="P21:R21"/>
    <mergeCell ref="T21:V21"/>
    <mergeCell ref="E22:F22"/>
    <mergeCell ref="E23:F23"/>
    <mergeCell ref="H22:J22"/>
    <mergeCell ref="K22:M22"/>
    <mergeCell ref="N22:O22"/>
    <mergeCell ref="P22:R22"/>
    <mergeCell ref="T22:V22"/>
    <mergeCell ref="H23:J23"/>
    <mergeCell ref="K23:M23"/>
    <mergeCell ref="N23:O23"/>
    <mergeCell ref="P23:R23"/>
    <mergeCell ref="T23:V23"/>
    <mergeCell ref="E24:F24"/>
    <mergeCell ref="E25:F25"/>
    <mergeCell ref="H24:J24"/>
    <mergeCell ref="K24:M24"/>
    <mergeCell ref="N24:O24"/>
    <mergeCell ref="P24:R24"/>
    <mergeCell ref="T24:V24"/>
    <mergeCell ref="H25:J25"/>
    <mergeCell ref="K25:M25"/>
    <mergeCell ref="N25:O25"/>
    <mergeCell ref="P25:R25"/>
    <mergeCell ref="T25:V25"/>
    <mergeCell ref="E26:F26"/>
    <mergeCell ref="E27:F27"/>
    <mergeCell ref="H26:J26"/>
    <mergeCell ref="K26:M26"/>
    <mergeCell ref="N26:O26"/>
    <mergeCell ref="P26:R26"/>
    <mergeCell ref="T26:V26"/>
    <mergeCell ref="H27:J27"/>
    <mergeCell ref="K27:M27"/>
    <mergeCell ref="N27:O27"/>
    <mergeCell ref="P27:R27"/>
    <mergeCell ref="T27:V27"/>
    <mergeCell ref="E28:F28"/>
    <mergeCell ref="E29:F29"/>
    <mergeCell ref="H28:J28"/>
    <mergeCell ref="K28:M28"/>
    <mergeCell ref="N28:O28"/>
    <mergeCell ref="P28:R28"/>
    <mergeCell ref="T28:V28"/>
    <mergeCell ref="H29:J29"/>
    <mergeCell ref="K29:M29"/>
    <mergeCell ref="N29:O29"/>
    <mergeCell ref="P29:R29"/>
    <mergeCell ref="T29:V29"/>
    <mergeCell ref="E30:F30"/>
    <mergeCell ref="E31:F31"/>
    <mergeCell ref="H30:J30"/>
    <mergeCell ref="K30:M30"/>
    <mergeCell ref="N30:O30"/>
    <mergeCell ref="P30:R30"/>
    <mergeCell ref="T30:V30"/>
    <mergeCell ref="H31:J31"/>
    <mergeCell ref="K31:M31"/>
    <mergeCell ref="N31:O31"/>
    <mergeCell ref="P31:R31"/>
    <mergeCell ref="T31:V31"/>
    <mergeCell ref="E32:F32"/>
    <mergeCell ref="E33:F33"/>
    <mergeCell ref="H32:J32"/>
    <mergeCell ref="K32:M32"/>
    <mergeCell ref="N32:O32"/>
    <mergeCell ref="P32:R32"/>
    <mergeCell ref="T32:V32"/>
    <mergeCell ref="H33:J33"/>
    <mergeCell ref="K33:M33"/>
    <mergeCell ref="N33:O33"/>
    <mergeCell ref="P33:R33"/>
    <mergeCell ref="T33:V33"/>
    <mergeCell ref="E34:F34"/>
    <mergeCell ref="E35:F35"/>
    <mergeCell ref="H34:J34"/>
    <mergeCell ref="K34:M34"/>
    <mergeCell ref="N34:O34"/>
    <mergeCell ref="P34:R34"/>
    <mergeCell ref="T34:V34"/>
    <mergeCell ref="H35:J35"/>
    <mergeCell ref="K35:M35"/>
    <mergeCell ref="N35:O35"/>
    <mergeCell ref="P35:R35"/>
    <mergeCell ref="T35:V35"/>
    <mergeCell ref="E36:F36"/>
    <mergeCell ref="E37:F37"/>
    <mergeCell ref="H36:J36"/>
    <mergeCell ref="K36:M36"/>
    <mergeCell ref="N36:O36"/>
    <mergeCell ref="P36:R36"/>
    <mergeCell ref="T36:V36"/>
    <mergeCell ref="H37:J37"/>
    <mergeCell ref="K37:M37"/>
    <mergeCell ref="N37:O37"/>
    <mergeCell ref="P37:R37"/>
    <mergeCell ref="T37:V37"/>
    <mergeCell ref="E38:F38"/>
    <mergeCell ref="E39:F39"/>
    <mergeCell ref="H38:J38"/>
    <mergeCell ref="K38:M38"/>
    <mergeCell ref="N38:O38"/>
    <mergeCell ref="P38:R38"/>
    <mergeCell ref="T38:V38"/>
    <mergeCell ref="H39:J39"/>
    <mergeCell ref="K39:M39"/>
    <mergeCell ref="N39:O39"/>
    <mergeCell ref="P39:R39"/>
    <mergeCell ref="T39:V39"/>
    <mergeCell ref="E40:F40"/>
    <mergeCell ref="E41:F41"/>
    <mergeCell ref="H40:J40"/>
    <mergeCell ref="K40:M40"/>
    <mergeCell ref="N40:O40"/>
    <mergeCell ref="P40:R40"/>
    <mergeCell ref="T40:V40"/>
    <mergeCell ref="H41:J41"/>
    <mergeCell ref="K41:M41"/>
    <mergeCell ref="N41:O41"/>
    <mergeCell ref="P41:R41"/>
    <mergeCell ref="T41:V41"/>
    <mergeCell ref="E42:F42"/>
    <mergeCell ref="B57:G57"/>
    <mergeCell ref="I48:V48"/>
    <mergeCell ref="D48:H48"/>
    <mergeCell ref="L55:V55"/>
    <mergeCell ref="L56:O56"/>
    <mergeCell ref="P56:V56"/>
    <mergeCell ref="H56:I56"/>
    <mergeCell ref="B55:F55"/>
    <mergeCell ref="G55:K55"/>
    <mergeCell ref="F46:U46"/>
    <mergeCell ref="B44:V44"/>
    <mergeCell ref="H42:J42"/>
    <mergeCell ref="K42:M42"/>
    <mergeCell ref="N42:O42"/>
    <mergeCell ref="P42:R42"/>
    <mergeCell ref="T42:V42"/>
    <mergeCell ref="C16:D16"/>
    <mergeCell ref="C17:D17"/>
    <mergeCell ref="C18:D18"/>
    <mergeCell ref="C19:D19"/>
    <mergeCell ref="C15:D15"/>
    <mergeCell ref="C20:D20"/>
    <mergeCell ref="C21:D21"/>
    <mergeCell ref="C22:D22"/>
    <mergeCell ref="C23:D23"/>
    <mergeCell ref="C24:D24"/>
    <mergeCell ref="C25:D25"/>
    <mergeCell ref="C37:D37"/>
    <mergeCell ref="C26:D26"/>
    <mergeCell ref="C27:D27"/>
    <mergeCell ref="C28:D28"/>
    <mergeCell ref="C29:D29"/>
    <mergeCell ref="C30:D30"/>
    <mergeCell ref="C31:D31"/>
    <mergeCell ref="C38:D38"/>
    <mergeCell ref="C39:D39"/>
    <mergeCell ref="C40:D40"/>
    <mergeCell ref="C41:D41"/>
    <mergeCell ref="C42:D42"/>
    <mergeCell ref="C32:D32"/>
    <mergeCell ref="C33:D33"/>
    <mergeCell ref="C34:D34"/>
    <mergeCell ref="C35:D35"/>
    <mergeCell ref="C36:D36"/>
    <mergeCell ref="J8:K8"/>
    <mergeCell ref="L8:N8"/>
    <mergeCell ref="O8:Q8"/>
    <mergeCell ref="S7:U7"/>
    <mergeCell ref="J5:K5"/>
    <mergeCell ref="L5:N5"/>
    <mergeCell ref="O5:Q5"/>
    <mergeCell ref="H12:J12"/>
    <mergeCell ref="K12:M12"/>
    <mergeCell ref="N12:O12"/>
    <mergeCell ref="P12:R12"/>
    <mergeCell ref="T12:V12"/>
    <mergeCell ref="J6:K6"/>
    <mergeCell ref="L6:N6"/>
    <mergeCell ref="O6:Q6"/>
  </mergeCells>
  <phoneticPr fontId="5"/>
  <conditionalFormatting sqref="A13">
    <cfRule type="expression" dxfId="22" priority="37">
      <formula>$AF$13="1"</formula>
    </cfRule>
  </conditionalFormatting>
  <conditionalFormatting sqref="A14:A42">
    <cfRule type="expression" dxfId="21" priority="34">
      <formula>$AF14="1"</formula>
    </cfRule>
  </conditionalFormatting>
  <conditionalFormatting sqref="B13:C42 E13:H42 K13:K42 P13:V42">
    <cfRule type="expression" dxfId="20" priority="1">
      <formula>$AE13="1"</formula>
    </cfRule>
  </conditionalFormatting>
  <dataValidations count="4">
    <dataValidation type="custom" allowBlank="1" showInputMessage="1" showErrorMessage="1" errorTitle="入力データ重複" error="入力したIDが重複しています。" sqref="A13:A42" xr:uid="{00000000-0002-0000-0D00-000000000000}">
      <formula1>COUNTIF($A$13:$A$42,A13)=1</formula1>
    </dataValidation>
    <dataValidation type="list" allowBlank="1" showInputMessage="1" showErrorMessage="1" sqref="V4" xr:uid="{00000000-0002-0000-0D00-000001000000}">
      <formula1>$AA$2:$AA$3</formula1>
    </dataValidation>
    <dataValidation type="list" showInputMessage="1" showErrorMessage="1" sqref="B1:V1" xr:uid="{00000000-0002-0000-0D00-000002000000}">
      <formula1>$AO$10:$AO$15</formula1>
    </dataValidation>
    <dataValidation type="list" allowBlank="1" showInputMessage="1" showErrorMessage="1" sqref="S6:U8" xr:uid="{00000000-0002-0000-0D00-000003000000}">
      <formula1>$AE$12:$AE$18</formula1>
    </dataValidation>
  </dataValidations>
  <printOptions horizontalCentered="1" verticalCentered="1"/>
  <pageMargins left="0.70866141732283472" right="0.70866141732283472" top="0.39370078740157483" bottom="0.39370078740157483" header="0.31496062992125984" footer="0.31496062992125984"/>
  <pageSetup paperSize="13" scale="72" orientation="portrait" r:id="rId1"/>
  <ignoredErrors>
    <ignoredError sqref="N13:O42 J6:K7 K8"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5">
    <tabColor rgb="FFFF0000"/>
    <pageSetUpPr fitToPage="1"/>
  </sheetPr>
  <dimension ref="A1:AO111"/>
  <sheetViews>
    <sheetView zoomScale="75" zoomScaleNormal="75" zoomScaleSheetLayoutView="104" workbookViewId="0">
      <selection activeCell="N12" sqref="N12:O12"/>
    </sheetView>
  </sheetViews>
  <sheetFormatPr defaultColWidth="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41" ht="18.75" customHeight="1">
      <c r="A1" s="1064"/>
      <c r="B1" s="1066" t="str">
        <f>【入力用】地区大会申込書!B1</f>
        <v>第61回全日本大学ソフトボール選手権大会兼第58回西日本大学ソフトボール選手権大会中国地区予選会</v>
      </c>
      <c r="C1" s="1066"/>
      <c r="D1" s="1066"/>
      <c r="E1" s="1066"/>
      <c r="F1" s="1066"/>
      <c r="G1" s="1066"/>
      <c r="H1" s="1066"/>
      <c r="I1" s="1066"/>
      <c r="J1" s="1066"/>
      <c r="K1" s="1066"/>
      <c r="L1" s="1066"/>
      <c r="M1" s="1066"/>
      <c r="N1" s="1066"/>
      <c r="O1" s="1066"/>
      <c r="P1" s="1066"/>
      <c r="Q1" s="1066"/>
      <c r="R1" s="1066"/>
      <c r="S1" s="1066"/>
      <c r="T1" s="1066"/>
      <c r="U1" s="1066"/>
      <c r="V1" s="1066"/>
      <c r="W1" s="62"/>
    </row>
    <row r="2" spans="1:41" ht="30" customHeight="1">
      <c r="A2" s="1065"/>
      <c r="B2" s="1067" t="s">
        <v>181</v>
      </c>
      <c r="C2" s="1067"/>
      <c r="D2" s="1055"/>
      <c r="E2" s="1068">
        <f>【入力用】地区大会申込書!E2</f>
        <v>0</v>
      </c>
      <c r="F2" s="1068"/>
      <c r="G2" s="1068"/>
      <c r="H2" s="1069"/>
      <c r="I2" s="1070"/>
      <c r="J2" s="1071"/>
      <c r="K2" s="1071"/>
      <c r="L2" s="1071"/>
      <c r="M2" s="63"/>
      <c r="N2" s="63"/>
      <c r="O2" s="63"/>
      <c r="P2" s="63"/>
      <c r="Q2" s="63"/>
      <c r="R2" s="63"/>
      <c r="S2" s="63"/>
      <c r="T2" s="63"/>
      <c r="U2" s="63"/>
      <c r="V2" s="63"/>
      <c r="W2" s="63"/>
      <c r="AA2" s="65"/>
    </row>
    <row r="3" spans="1:41" s="65" customFormat="1" ht="15.75">
      <c r="A3" s="1065"/>
      <c r="B3" s="1072" t="s">
        <v>83</v>
      </c>
      <c r="C3" s="1073"/>
      <c r="D3" s="1073"/>
      <c r="E3" s="1074" t="str">
        <f>【入力用】地区大会申込書!E3</f>
        <v/>
      </c>
      <c r="F3" s="1075"/>
      <c r="G3" s="1075"/>
      <c r="H3" s="1076"/>
      <c r="I3" s="1076"/>
      <c r="J3" s="1076"/>
      <c r="K3" s="1076"/>
      <c r="L3" s="1076"/>
      <c r="M3" s="1075"/>
      <c r="N3" s="1075"/>
      <c r="O3" s="1077"/>
      <c r="P3" s="64"/>
      <c r="Q3" s="64"/>
      <c r="R3" s="64"/>
      <c r="S3" s="64"/>
      <c r="T3" s="64"/>
      <c r="U3" s="64"/>
      <c r="V3" s="64"/>
      <c r="W3" s="64"/>
    </row>
    <row r="4" spans="1:41" s="65" customFormat="1" ht="28.5" customHeight="1">
      <c r="A4" s="1065"/>
      <c r="B4" s="1078" t="s">
        <v>84</v>
      </c>
      <c r="C4" s="1079"/>
      <c r="D4" s="1079"/>
      <c r="E4" s="1080">
        <f>【入力用】地区大会申込書!E4</f>
        <v>0</v>
      </c>
      <c r="F4" s="1081"/>
      <c r="G4" s="1081"/>
      <c r="H4" s="1081"/>
      <c r="I4" s="1081"/>
      <c r="J4" s="1081"/>
      <c r="K4" s="1081"/>
      <c r="L4" s="1081"/>
      <c r="M4" s="1081"/>
      <c r="N4" s="1081"/>
      <c r="O4" s="1082"/>
      <c r="P4" s="64"/>
      <c r="Q4" s="64"/>
      <c r="R4" s="64"/>
      <c r="S4" s="64"/>
      <c r="T4" s="64"/>
      <c r="U4" s="64"/>
      <c r="V4" s="83"/>
      <c r="X4" s="62"/>
    </row>
    <row r="5" spans="1:41" s="65" customFormat="1" ht="25.15" customHeight="1">
      <c r="A5" s="1065"/>
      <c r="B5" s="1055" t="s">
        <v>85</v>
      </c>
      <c r="C5" s="1055"/>
      <c r="D5" s="1055"/>
      <c r="E5" s="78"/>
      <c r="F5" s="1059">
        <f>【入力用】地区大会申込書!F5</f>
        <v>0</v>
      </c>
      <c r="G5" s="1059"/>
      <c r="H5" s="1059"/>
      <c r="I5" s="1058"/>
      <c r="J5" s="1083" t="s">
        <v>765</v>
      </c>
      <c r="K5" s="1084"/>
      <c r="L5" s="1003" t="s">
        <v>189</v>
      </c>
      <c r="M5" s="1004"/>
      <c r="N5" s="1005"/>
      <c r="O5" s="1057">
        <f>【入力用】地区大会申込書!O5</f>
        <v>0</v>
      </c>
      <c r="P5" s="1059"/>
      <c r="Q5" s="1058"/>
      <c r="R5" s="478"/>
      <c r="S5" s="1063"/>
      <c r="T5" s="1063"/>
      <c r="U5" s="1063"/>
      <c r="V5" s="459"/>
      <c r="W5" s="21"/>
    </row>
    <row r="6" spans="1:41" s="65" customFormat="1" ht="25.15" customHeight="1">
      <c r="A6" s="1065"/>
      <c r="B6" s="1055" t="s">
        <v>86</v>
      </c>
      <c r="C6" s="1055"/>
      <c r="D6" s="1055"/>
      <c r="E6" s="79">
        <v>30</v>
      </c>
      <c r="F6" s="1056">
        <f>【入力用】地区大会申込書!F6</f>
        <v>0</v>
      </c>
      <c r="G6" s="1056"/>
      <c r="H6" s="1056"/>
      <c r="I6" s="1056"/>
      <c r="J6" s="1057">
        <f>【入力用】地区大会申込書!J6</f>
        <v>0</v>
      </c>
      <c r="K6" s="1058"/>
      <c r="L6" s="1003" t="s">
        <v>190</v>
      </c>
      <c r="M6" s="1004"/>
      <c r="N6" s="1005"/>
      <c r="O6" s="1057">
        <f>【入力用】地区大会申込書!O6</f>
        <v>0</v>
      </c>
      <c r="P6" s="1059"/>
      <c r="Q6" s="1058"/>
      <c r="R6" s="479"/>
      <c r="S6" s="1053">
        <f>【入力用】地区大会申込書!S6</f>
        <v>0</v>
      </c>
      <c r="T6" s="1053"/>
      <c r="U6" s="1053"/>
      <c r="V6" s="161">
        <f>【入力用】地区大会申込書!V6</f>
        <v>0</v>
      </c>
      <c r="W6" s="62"/>
    </row>
    <row r="7" spans="1:41" s="65" customFormat="1" ht="25.15" customHeight="1">
      <c r="A7" s="1065"/>
      <c r="B7" s="1055" t="s">
        <v>87</v>
      </c>
      <c r="C7" s="1055"/>
      <c r="D7" s="1055"/>
      <c r="E7" s="79">
        <v>31</v>
      </c>
      <c r="F7" s="1056">
        <f>【入力用】地区大会申込書!F7</f>
        <v>0</v>
      </c>
      <c r="G7" s="1056"/>
      <c r="H7" s="1056"/>
      <c r="I7" s="1056"/>
      <c r="J7" s="1057">
        <f>【入力用】地区大会申込書!J7</f>
        <v>0</v>
      </c>
      <c r="K7" s="1058"/>
      <c r="L7" s="1060" t="s">
        <v>191</v>
      </c>
      <c r="M7" s="1062"/>
      <c r="N7" s="1061"/>
      <c r="O7" s="1057">
        <f>【入力用】地区大会申込書!O7</f>
        <v>0</v>
      </c>
      <c r="P7" s="1059"/>
      <c r="Q7" s="1058"/>
      <c r="R7" s="479"/>
      <c r="S7" s="1053">
        <f>【入力用】地区大会申込書!S7</f>
        <v>0</v>
      </c>
      <c r="T7" s="1053"/>
      <c r="U7" s="1053"/>
      <c r="V7" s="161">
        <f>【入力用】地区大会申込書!V7</f>
        <v>0</v>
      </c>
      <c r="W7" s="62"/>
    </row>
    <row r="8" spans="1:41" s="65" customFormat="1" ht="25.15" customHeight="1">
      <c r="A8" s="1065"/>
      <c r="B8" s="1055" t="s">
        <v>87</v>
      </c>
      <c r="C8" s="1055"/>
      <c r="D8" s="1055"/>
      <c r="E8" s="79">
        <v>32</v>
      </c>
      <c r="F8" s="1056">
        <f>【入力用】地区大会申込書!F8</f>
        <v>0</v>
      </c>
      <c r="G8" s="1056"/>
      <c r="H8" s="1056"/>
      <c r="I8" s="1056"/>
      <c r="J8" s="1057">
        <f>【入力用】地区大会申込書!J8</f>
        <v>0</v>
      </c>
      <c r="K8" s="1058"/>
      <c r="L8" s="1003" t="s">
        <v>192</v>
      </c>
      <c r="M8" s="1004"/>
      <c r="N8" s="1005"/>
      <c r="O8" s="1057">
        <f>【入力用】地区大会申込書!O8</f>
        <v>0</v>
      </c>
      <c r="P8" s="1059"/>
      <c r="Q8" s="1058"/>
      <c r="R8" s="479"/>
      <c r="S8" s="1053">
        <f>【入力用】地区大会申込書!S8</f>
        <v>0</v>
      </c>
      <c r="T8" s="1053"/>
      <c r="U8" s="1053"/>
      <c r="V8" s="161">
        <f>【入力用】地区大会申込書!V8</f>
        <v>0</v>
      </c>
      <c r="W8" s="62"/>
    </row>
    <row r="9" spans="1:41" s="65" customFormat="1" ht="8.25" customHeight="1">
      <c r="A9" s="1065"/>
      <c r="B9" s="66"/>
      <c r="C9" s="66"/>
      <c r="D9" s="66"/>
      <c r="E9" s="64"/>
      <c r="F9" s="64"/>
      <c r="G9" s="64"/>
      <c r="H9" s="64"/>
      <c r="I9" s="64"/>
      <c r="J9" s="64"/>
      <c r="K9" s="64"/>
      <c r="L9" s="64"/>
      <c r="M9" s="64"/>
      <c r="N9" s="64"/>
      <c r="O9" s="64"/>
      <c r="P9" s="64"/>
      <c r="Q9" s="64"/>
      <c r="R9" s="64"/>
      <c r="S9" s="64"/>
      <c r="T9" s="64"/>
      <c r="U9" s="64"/>
      <c r="V9" s="64"/>
      <c r="W9" s="64"/>
    </row>
    <row r="10" spans="1:41" s="65" customFormat="1" ht="19.5" customHeight="1">
      <c r="A10" s="1065"/>
      <c r="B10" s="1054" t="s">
        <v>88</v>
      </c>
      <c r="C10" s="1054"/>
      <c r="D10" s="1054"/>
      <c r="E10" s="1054"/>
      <c r="F10" s="1054"/>
      <c r="G10" s="1054"/>
      <c r="H10" s="1054"/>
      <c r="I10" s="1054"/>
      <c r="J10" s="1054"/>
      <c r="K10" s="1054"/>
      <c r="L10" s="1054"/>
      <c r="M10" s="1054"/>
      <c r="N10" s="1054"/>
      <c r="O10" s="1054"/>
      <c r="P10" s="1054"/>
      <c r="Q10" s="1054"/>
      <c r="R10" s="1054"/>
      <c r="S10" s="1054"/>
      <c r="T10" s="1054"/>
      <c r="U10" s="1054"/>
      <c r="V10" s="1054"/>
      <c r="W10" s="64"/>
      <c r="AO10" s="64"/>
    </row>
    <row r="11" spans="1:41" s="65" customFormat="1" ht="12" customHeight="1">
      <c r="A11" s="1065"/>
      <c r="B11" s="64" t="s">
        <v>193</v>
      </c>
      <c r="C11" s="64"/>
      <c r="D11" s="64"/>
      <c r="E11" s="64"/>
      <c r="F11" s="64"/>
      <c r="G11" s="64"/>
      <c r="H11" s="64"/>
      <c r="I11" s="64"/>
      <c r="J11" s="64"/>
      <c r="K11" s="64"/>
      <c r="L11" s="64"/>
      <c r="M11" s="64"/>
      <c r="N11" s="64"/>
      <c r="O11" s="64"/>
      <c r="P11" s="64"/>
      <c r="Q11" s="64"/>
      <c r="R11" s="64"/>
      <c r="S11" s="64"/>
      <c r="T11" s="64"/>
      <c r="U11" s="64"/>
      <c r="V11" s="64"/>
      <c r="W11" s="64"/>
      <c r="AO11" s="64"/>
    </row>
    <row r="12" spans="1:41" s="65" customFormat="1" ht="25.15" customHeight="1">
      <c r="A12" s="80" t="s">
        <v>185</v>
      </c>
      <c r="B12" s="79" t="s">
        <v>183</v>
      </c>
      <c r="C12" s="1003" t="s">
        <v>89</v>
      </c>
      <c r="D12" s="1005"/>
      <c r="E12" s="1003" t="s">
        <v>90</v>
      </c>
      <c r="F12" s="1005"/>
      <c r="G12" s="462" t="s">
        <v>91</v>
      </c>
      <c r="H12" s="1003" t="s">
        <v>92</v>
      </c>
      <c r="I12" s="1004"/>
      <c r="J12" s="1005"/>
      <c r="K12" s="1003" t="s">
        <v>301</v>
      </c>
      <c r="L12" s="1004"/>
      <c r="M12" s="1005"/>
      <c r="N12" s="1060" t="s">
        <v>765</v>
      </c>
      <c r="O12" s="1061"/>
      <c r="P12" s="1003" t="s">
        <v>93</v>
      </c>
      <c r="Q12" s="1004"/>
      <c r="R12" s="1005"/>
      <c r="S12" s="79" t="s">
        <v>94</v>
      </c>
      <c r="T12" s="1003" t="s">
        <v>95</v>
      </c>
      <c r="U12" s="1004"/>
      <c r="V12" s="1005"/>
      <c r="W12" s="64"/>
      <c r="AF12" s="71"/>
      <c r="AO12" s="64"/>
    </row>
    <row r="13" spans="1:41" s="65" customFormat="1" ht="25.15" customHeight="1">
      <c r="A13" s="446" t="str">
        <f>【入力用】地区大会申込書!A13</f>
        <v>10</v>
      </c>
      <c r="B13" s="84">
        <f>【入力用】地区大会申込書!B13</f>
        <v>1</v>
      </c>
      <c r="C13" s="1051" t="str">
        <f>【入力用】地区大会申込書!C13</f>
        <v>10</v>
      </c>
      <c r="D13" s="1052"/>
      <c r="E13" s="1006" t="str">
        <f>【入力用】地区大会申込書!E13</f>
        <v/>
      </c>
      <c r="F13" s="1008"/>
      <c r="G13" s="525" t="str">
        <f>【入力用】地区大会申込書!G13</f>
        <v/>
      </c>
      <c r="H13" s="1006" t="str">
        <f>【入力用】地区大会申込書!H13</f>
        <v/>
      </c>
      <c r="I13" s="1007"/>
      <c r="J13" s="1008"/>
      <c r="K13" s="1006" t="str">
        <f>【入力用】地区大会申込書!K13</f>
        <v/>
      </c>
      <c r="L13" s="1007"/>
      <c r="M13" s="1008"/>
      <c r="N13" s="1009" t="str">
        <f>【入力用】地区大会申込書!N13</f>
        <v/>
      </c>
      <c r="O13" s="1010"/>
      <c r="P13" s="1011" t="str">
        <f>【入力用】地区大会申込書!P13</f>
        <v/>
      </c>
      <c r="Q13" s="1012"/>
      <c r="R13" s="1013"/>
      <c r="S13" s="316" t="str">
        <f>【入力用】地区大会申込書!S13</f>
        <v/>
      </c>
      <c r="T13" s="1014" t="str">
        <f>【入力用】地区大会申込書!T13</f>
        <v>・</v>
      </c>
      <c r="U13" s="1015"/>
      <c r="V13" s="1016"/>
      <c r="W13" s="62"/>
      <c r="AF13" s="67"/>
      <c r="AO13" s="64"/>
    </row>
    <row r="14" spans="1:41" s="65" customFormat="1" ht="25.15" customHeight="1">
      <c r="A14" s="446">
        <f>【入力用】地区大会申込書!A14</f>
        <v>0</v>
      </c>
      <c r="B14" s="81">
        <f>【入力用】地区大会申込書!B14</f>
        <v>2</v>
      </c>
      <c r="C14" s="1033" t="str">
        <f>【入力用】地区大会申込書!C14</f>
        <v/>
      </c>
      <c r="D14" s="1034"/>
      <c r="E14" s="1017" t="str">
        <f>【入力用】地区大会申込書!E14</f>
        <v/>
      </c>
      <c r="F14" s="1019"/>
      <c r="G14" s="526" t="str">
        <f>【入力用】地区大会申込書!G14</f>
        <v/>
      </c>
      <c r="H14" s="1017" t="str">
        <f>【入力用】地区大会申込書!H14</f>
        <v/>
      </c>
      <c r="I14" s="1018"/>
      <c r="J14" s="1019"/>
      <c r="K14" s="1017" t="str">
        <f>【入力用】地区大会申込書!K14</f>
        <v/>
      </c>
      <c r="L14" s="1018"/>
      <c r="M14" s="1019"/>
      <c r="N14" s="1020" t="str">
        <f>【入力用】地区大会申込書!N14</f>
        <v/>
      </c>
      <c r="O14" s="1021"/>
      <c r="P14" s="1022" t="str">
        <f>【入力用】地区大会申込書!P14</f>
        <v/>
      </c>
      <c r="Q14" s="1023"/>
      <c r="R14" s="1024"/>
      <c r="S14" s="317" t="str">
        <f>【入力用】地区大会申込書!S14</f>
        <v/>
      </c>
      <c r="T14" s="1025" t="str">
        <f>【入力用】地区大会申込書!T14</f>
        <v/>
      </c>
      <c r="U14" s="1026"/>
      <c r="V14" s="1027"/>
      <c r="W14" s="21"/>
      <c r="AF14" s="67"/>
    </row>
    <row r="15" spans="1:41" s="65" customFormat="1" ht="25.15" customHeight="1">
      <c r="A15" s="446">
        <f>【入力用】地区大会申込書!A15</f>
        <v>0</v>
      </c>
      <c r="B15" s="81">
        <f>【入力用】地区大会申込書!B15</f>
        <v>3</v>
      </c>
      <c r="C15" s="1033" t="str">
        <f>【入力用】地区大会申込書!C15</f>
        <v/>
      </c>
      <c r="D15" s="1034"/>
      <c r="E15" s="1017" t="str">
        <f>【入力用】地区大会申込書!E15</f>
        <v/>
      </c>
      <c r="F15" s="1019"/>
      <c r="G15" s="526" t="str">
        <f>【入力用】地区大会申込書!G15</f>
        <v/>
      </c>
      <c r="H15" s="1017" t="str">
        <f>【入力用】地区大会申込書!H15</f>
        <v/>
      </c>
      <c r="I15" s="1018"/>
      <c r="J15" s="1019"/>
      <c r="K15" s="1017" t="str">
        <f>【入力用】地区大会申込書!K15</f>
        <v/>
      </c>
      <c r="L15" s="1018"/>
      <c r="M15" s="1019"/>
      <c r="N15" s="1020" t="str">
        <f>【入力用】地区大会申込書!N15</f>
        <v/>
      </c>
      <c r="O15" s="1021"/>
      <c r="P15" s="1022" t="str">
        <f>【入力用】地区大会申込書!P15</f>
        <v/>
      </c>
      <c r="Q15" s="1023"/>
      <c r="R15" s="1024"/>
      <c r="S15" s="317" t="str">
        <f>【入力用】地区大会申込書!S15</f>
        <v/>
      </c>
      <c r="T15" s="1025" t="str">
        <f>【入力用】地区大会申込書!T15</f>
        <v/>
      </c>
      <c r="U15" s="1026"/>
      <c r="V15" s="1027"/>
      <c r="W15" s="64"/>
      <c r="AF15" s="67"/>
    </row>
    <row r="16" spans="1:41" s="65" customFormat="1" ht="25.15" customHeight="1">
      <c r="A16" s="446">
        <f>【入力用】地区大会申込書!A16</f>
        <v>0</v>
      </c>
      <c r="B16" s="81">
        <f>【入力用】地区大会申込書!B16</f>
        <v>4</v>
      </c>
      <c r="C16" s="1033" t="str">
        <f>【入力用】地区大会申込書!C16</f>
        <v/>
      </c>
      <c r="D16" s="1034"/>
      <c r="E16" s="1017" t="str">
        <f>【入力用】地区大会申込書!E16</f>
        <v/>
      </c>
      <c r="F16" s="1019"/>
      <c r="G16" s="526" t="str">
        <f>【入力用】地区大会申込書!G16</f>
        <v/>
      </c>
      <c r="H16" s="1017" t="str">
        <f>【入力用】地区大会申込書!H16</f>
        <v/>
      </c>
      <c r="I16" s="1018"/>
      <c r="J16" s="1019"/>
      <c r="K16" s="1017" t="str">
        <f>【入力用】地区大会申込書!K16</f>
        <v/>
      </c>
      <c r="L16" s="1018"/>
      <c r="M16" s="1019"/>
      <c r="N16" s="1020" t="str">
        <f>【入力用】地区大会申込書!N16</f>
        <v/>
      </c>
      <c r="O16" s="1021"/>
      <c r="P16" s="1022" t="str">
        <f>【入力用】地区大会申込書!P16</f>
        <v/>
      </c>
      <c r="Q16" s="1023"/>
      <c r="R16" s="1024"/>
      <c r="S16" s="317" t="str">
        <f>【入力用】地区大会申込書!S16</f>
        <v/>
      </c>
      <c r="T16" s="1025" t="str">
        <f>【入力用】地区大会申込書!T16</f>
        <v/>
      </c>
      <c r="U16" s="1026"/>
      <c r="V16" s="1027"/>
      <c r="W16" s="64"/>
      <c r="AF16" s="67"/>
      <c r="AO16" s="68"/>
    </row>
    <row r="17" spans="1:41" s="65" customFormat="1" ht="25.15" customHeight="1">
      <c r="A17" s="446">
        <f>【入力用】地区大会申込書!A17</f>
        <v>0</v>
      </c>
      <c r="B17" s="81">
        <f>【入力用】地区大会申込書!B17</f>
        <v>5</v>
      </c>
      <c r="C17" s="1033" t="str">
        <f>【入力用】地区大会申込書!C17</f>
        <v/>
      </c>
      <c r="D17" s="1034"/>
      <c r="E17" s="1017" t="str">
        <f>【入力用】地区大会申込書!E17</f>
        <v/>
      </c>
      <c r="F17" s="1019"/>
      <c r="G17" s="526" t="str">
        <f>【入力用】地区大会申込書!G17</f>
        <v/>
      </c>
      <c r="H17" s="1017" t="str">
        <f>【入力用】地区大会申込書!H17</f>
        <v/>
      </c>
      <c r="I17" s="1018"/>
      <c r="J17" s="1019"/>
      <c r="K17" s="1017" t="str">
        <f>【入力用】地区大会申込書!K17</f>
        <v/>
      </c>
      <c r="L17" s="1018"/>
      <c r="M17" s="1019"/>
      <c r="N17" s="1020" t="str">
        <f>【入力用】地区大会申込書!N17</f>
        <v/>
      </c>
      <c r="O17" s="1021"/>
      <c r="P17" s="1022" t="str">
        <f>【入力用】地区大会申込書!P17</f>
        <v/>
      </c>
      <c r="Q17" s="1023"/>
      <c r="R17" s="1024"/>
      <c r="S17" s="317" t="str">
        <f>【入力用】地区大会申込書!S17</f>
        <v/>
      </c>
      <c r="T17" s="1025" t="str">
        <f>【入力用】地区大会申込書!T17</f>
        <v/>
      </c>
      <c r="U17" s="1026"/>
      <c r="V17" s="1027"/>
      <c r="W17" s="64"/>
      <c r="AF17" s="67"/>
      <c r="AO17" s="68"/>
    </row>
    <row r="18" spans="1:41" s="65" customFormat="1" ht="25.15" customHeight="1">
      <c r="A18" s="446">
        <f>【入力用】地区大会申込書!A18</f>
        <v>0</v>
      </c>
      <c r="B18" s="81">
        <f>【入力用】地区大会申込書!B18</f>
        <v>6</v>
      </c>
      <c r="C18" s="1033" t="str">
        <f>【入力用】地区大会申込書!C18</f>
        <v/>
      </c>
      <c r="D18" s="1034"/>
      <c r="E18" s="1017" t="str">
        <f>【入力用】地区大会申込書!E18</f>
        <v/>
      </c>
      <c r="F18" s="1019"/>
      <c r="G18" s="526" t="str">
        <f>【入力用】地区大会申込書!G18</f>
        <v/>
      </c>
      <c r="H18" s="1017" t="str">
        <f>【入力用】地区大会申込書!H18</f>
        <v/>
      </c>
      <c r="I18" s="1018"/>
      <c r="J18" s="1019"/>
      <c r="K18" s="1017" t="str">
        <f>【入力用】地区大会申込書!K18</f>
        <v/>
      </c>
      <c r="L18" s="1018"/>
      <c r="M18" s="1019"/>
      <c r="N18" s="1020" t="str">
        <f>【入力用】地区大会申込書!N18</f>
        <v/>
      </c>
      <c r="O18" s="1021"/>
      <c r="P18" s="1022" t="str">
        <f>【入力用】地区大会申込書!P18</f>
        <v/>
      </c>
      <c r="Q18" s="1023"/>
      <c r="R18" s="1024"/>
      <c r="S18" s="317" t="str">
        <f>【入力用】地区大会申込書!S18</f>
        <v/>
      </c>
      <c r="T18" s="1025" t="str">
        <f>【入力用】地区大会申込書!T18</f>
        <v/>
      </c>
      <c r="U18" s="1026"/>
      <c r="V18" s="1027"/>
      <c r="W18" s="64"/>
      <c r="AF18" s="67"/>
      <c r="AO18" s="68"/>
    </row>
    <row r="19" spans="1:41" s="65" customFormat="1" ht="25.15" customHeight="1">
      <c r="A19" s="446">
        <f>【入力用】地区大会申込書!A19</f>
        <v>0</v>
      </c>
      <c r="B19" s="81">
        <f>【入力用】地区大会申込書!B19</f>
        <v>7</v>
      </c>
      <c r="C19" s="1033" t="str">
        <f>【入力用】地区大会申込書!C19</f>
        <v/>
      </c>
      <c r="D19" s="1034"/>
      <c r="E19" s="1017" t="str">
        <f>【入力用】地区大会申込書!E19</f>
        <v/>
      </c>
      <c r="F19" s="1019"/>
      <c r="G19" s="526" t="str">
        <f>【入力用】地区大会申込書!G19</f>
        <v/>
      </c>
      <c r="H19" s="1017" t="str">
        <f>【入力用】地区大会申込書!H19</f>
        <v/>
      </c>
      <c r="I19" s="1018"/>
      <c r="J19" s="1019"/>
      <c r="K19" s="1017" t="str">
        <f>【入力用】地区大会申込書!K19</f>
        <v/>
      </c>
      <c r="L19" s="1018"/>
      <c r="M19" s="1019"/>
      <c r="N19" s="1020" t="str">
        <f>【入力用】地区大会申込書!N19</f>
        <v/>
      </c>
      <c r="O19" s="1021"/>
      <c r="P19" s="1022" t="str">
        <f>【入力用】地区大会申込書!P19</f>
        <v/>
      </c>
      <c r="Q19" s="1023"/>
      <c r="R19" s="1024"/>
      <c r="S19" s="317" t="str">
        <f>【入力用】地区大会申込書!S19</f>
        <v/>
      </c>
      <c r="T19" s="1025" t="str">
        <f>【入力用】地区大会申込書!T19</f>
        <v/>
      </c>
      <c r="U19" s="1026"/>
      <c r="V19" s="1027"/>
      <c r="W19" s="64"/>
      <c r="AF19" s="67"/>
      <c r="AO19" s="68"/>
    </row>
    <row r="20" spans="1:41" s="65" customFormat="1" ht="25.15" customHeight="1">
      <c r="A20" s="446">
        <f>【入力用】地区大会申込書!A20</f>
        <v>0</v>
      </c>
      <c r="B20" s="81">
        <f>【入力用】地区大会申込書!B20</f>
        <v>8</v>
      </c>
      <c r="C20" s="1033" t="str">
        <f>【入力用】地区大会申込書!C20</f>
        <v/>
      </c>
      <c r="D20" s="1034"/>
      <c r="E20" s="1017" t="str">
        <f>【入力用】地区大会申込書!E20</f>
        <v/>
      </c>
      <c r="F20" s="1019"/>
      <c r="G20" s="526" t="str">
        <f>【入力用】地区大会申込書!G20</f>
        <v/>
      </c>
      <c r="H20" s="1017" t="str">
        <f>【入力用】地区大会申込書!H20</f>
        <v/>
      </c>
      <c r="I20" s="1018"/>
      <c r="J20" s="1019"/>
      <c r="K20" s="1017" t="str">
        <f>【入力用】地区大会申込書!K20</f>
        <v/>
      </c>
      <c r="L20" s="1018"/>
      <c r="M20" s="1019"/>
      <c r="N20" s="1020" t="str">
        <f>【入力用】地区大会申込書!N20</f>
        <v/>
      </c>
      <c r="O20" s="1021"/>
      <c r="P20" s="1022" t="str">
        <f>【入力用】地区大会申込書!P20</f>
        <v/>
      </c>
      <c r="Q20" s="1023"/>
      <c r="R20" s="1024"/>
      <c r="S20" s="317" t="str">
        <f>【入力用】地区大会申込書!S20</f>
        <v/>
      </c>
      <c r="T20" s="1025" t="str">
        <f>【入力用】地区大会申込書!T20</f>
        <v/>
      </c>
      <c r="U20" s="1026"/>
      <c r="V20" s="1027"/>
      <c r="W20" s="64"/>
      <c r="AF20" s="67"/>
      <c r="AO20" s="69"/>
    </row>
    <row r="21" spans="1:41" s="65" customFormat="1" ht="25.15" customHeight="1">
      <c r="A21" s="446">
        <f>【入力用】地区大会申込書!A21</f>
        <v>0</v>
      </c>
      <c r="B21" s="81">
        <f>【入力用】地区大会申込書!B21</f>
        <v>9</v>
      </c>
      <c r="C21" s="1033" t="str">
        <f>【入力用】地区大会申込書!C21</f>
        <v/>
      </c>
      <c r="D21" s="1034"/>
      <c r="E21" s="1017" t="str">
        <f>【入力用】地区大会申込書!E21</f>
        <v/>
      </c>
      <c r="F21" s="1019"/>
      <c r="G21" s="526" t="str">
        <f>【入力用】地区大会申込書!G21</f>
        <v/>
      </c>
      <c r="H21" s="1017" t="str">
        <f>【入力用】地区大会申込書!H21</f>
        <v/>
      </c>
      <c r="I21" s="1018"/>
      <c r="J21" s="1019"/>
      <c r="K21" s="1017" t="str">
        <f>【入力用】地区大会申込書!K21</f>
        <v/>
      </c>
      <c r="L21" s="1018"/>
      <c r="M21" s="1019"/>
      <c r="N21" s="1020" t="str">
        <f>【入力用】地区大会申込書!N21</f>
        <v/>
      </c>
      <c r="O21" s="1021"/>
      <c r="P21" s="1022" t="str">
        <f>【入力用】地区大会申込書!P21</f>
        <v/>
      </c>
      <c r="Q21" s="1023"/>
      <c r="R21" s="1024"/>
      <c r="S21" s="317" t="str">
        <f>【入力用】地区大会申込書!S21</f>
        <v/>
      </c>
      <c r="T21" s="1025" t="str">
        <f>【入力用】地区大会申込書!T21</f>
        <v/>
      </c>
      <c r="U21" s="1026"/>
      <c r="V21" s="1027"/>
      <c r="W21" s="62"/>
      <c r="AF21" s="67"/>
    </row>
    <row r="22" spans="1:41" s="65" customFormat="1" ht="25.15" customHeight="1">
      <c r="A22" s="446">
        <f>【入力用】地区大会申込書!A22</f>
        <v>0</v>
      </c>
      <c r="B22" s="81">
        <f>【入力用】地区大会申込書!B22</f>
        <v>10</v>
      </c>
      <c r="C22" s="1033" t="str">
        <f>【入力用】地区大会申込書!C22</f>
        <v/>
      </c>
      <c r="D22" s="1034"/>
      <c r="E22" s="1017" t="str">
        <f>【入力用】地区大会申込書!E22</f>
        <v/>
      </c>
      <c r="F22" s="1019"/>
      <c r="G22" s="526" t="str">
        <f>【入力用】地区大会申込書!G22</f>
        <v/>
      </c>
      <c r="H22" s="1017" t="str">
        <f>【入力用】地区大会申込書!H22</f>
        <v/>
      </c>
      <c r="I22" s="1018"/>
      <c r="J22" s="1019"/>
      <c r="K22" s="1017" t="str">
        <f>【入力用】地区大会申込書!K22</f>
        <v/>
      </c>
      <c r="L22" s="1018"/>
      <c r="M22" s="1019"/>
      <c r="N22" s="1020" t="str">
        <f>【入力用】地区大会申込書!N22</f>
        <v/>
      </c>
      <c r="O22" s="1021"/>
      <c r="P22" s="1022" t="str">
        <f>【入力用】地区大会申込書!P22</f>
        <v/>
      </c>
      <c r="Q22" s="1023"/>
      <c r="R22" s="1024"/>
      <c r="S22" s="317" t="str">
        <f>【入力用】地区大会申込書!S22</f>
        <v/>
      </c>
      <c r="T22" s="1025" t="str">
        <f>【入力用】地区大会申込書!T22</f>
        <v/>
      </c>
      <c r="U22" s="1026"/>
      <c r="V22" s="1027"/>
      <c r="W22" s="64"/>
      <c r="AF22" s="67"/>
    </row>
    <row r="23" spans="1:41" s="65" customFormat="1" ht="25.15" customHeight="1">
      <c r="A23" s="446">
        <f>【入力用】地区大会申込書!A23</f>
        <v>0</v>
      </c>
      <c r="B23" s="81">
        <f>【入力用】地区大会申込書!B23</f>
        <v>11</v>
      </c>
      <c r="C23" s="1033" t="str">
        <f>【入力用】地区大会申込書!C23</f>
        <v/>
      </c>
      <c r="D23" s="1034"/>
      <c r="E23" s="1017" t="str">
        <f>【入力用】地区大会申込書!E23</f>
        <v/>
      </c>
      <c r="F23" s="1019"/>
      <c r="G23" s="526" t="str">
        <f>【入力用】地区大会申込書!G23</f>
        <v/>
      </c>
      <c r="H23" s="1017" t="str">
        <f>【入力用】地区大会申込書!H23</f>
        <v/>
      </c>
      <c r="I23" s="1018"/>
      <c r="J23" s="1019"/>
      <c r="K23" s="1017" t="str">
        <f>【入力用】地区大会申込書!K23</f>
        <v/>
      </c>
      <c r="L23" s="1018"/>
      <c r="M23" s="1019"/>
      <c r="N23" s="1020" t="str">
        <f>【入力用】地区大会申込書!N23</f>
        <v/>
      </c>
      <c r="O23" s="1021"/>
      <c r="P23" s="1022" t="str">
        <f>【入力用】地区大会申込書!P23</f>
        <v/>
      </c>
      <c r="Q23" s="1023"/>
      <c r="R23" s="1024"/>
      <c r="S23" s="317" t="str">
        <f>【入力用】地区大会申込書!S23</f>
        <v/>
      </c>
      <c r="T23" s="1025" t="str">
        <f>【入力用】地区大会申込書!T23</f>
        <v/>
      </c>
      <c r="U23" s="1026"/>
      <c r="V23" s="1027"/>
      <c r="W23" s="64"/>
      <c r="AF23" s="67"/>
    </row>
    <row r="24" spans="1:41" s="65" customFormat="1" ht="25.15" customHeight="1">
      <c r="A24" s="446">
        <f>【入力用】地区大会申込書!A24</f>
        <v>0</v>
      </c>
      <c r="B24" s="81">
        <f>【入力用】地区大会申込書!B24</f>
        <v>12</v>
      </c>
      <c r="C24" s="1033" t="str">
        <f>【入力用】地区大会申込書!C24</f>
        <v/>
      </c>
      <c r="D24" s="1034"/>
      <c r="E24" s="1017" t="str">
        <f>【入力用】地区大会申込書!E24</f>
        <v/>
      </c>
      <c r="F24" s="1019"/>
      <c r="G24" s="526" t="str">
        <f>【入力用】地区大会申込書!G24</f>
        <v/>
      </c>
      <c r="H24" s="1017" t="str">
        <f>【入力用】地区大会申込書!H24</f>
        <v/>
      </c>
      <c r="I24" s="1018"/>
      <c r="J24" s="1019"/>
      <c r="K24" s="1017" t="str">
        <f>【入力用】地区大会申込書!K24</f>
        <v/>
      </c>
      <c r="L24" s="1018"/>
      <c r="M24" s="1019"/>
      <c r="N24" s="1020" t="str">
        <f>【入力用】地区大会申込書!N24</f>
        <v/>
      </c>
      <c r="O24" s="1021"/>
      <c r="P24" s="1022" t="str">
        <f>【入力用】地区大会申込書!P24</f>
        <v/>
      </c>
      <c r="Q24" s="1023"/>
      <c r="R24" s="1024"/>
      <c r="S24" s="317" t="str">
        <f>【入力用】地区大会申込書!S24</f>
        <v/>
      </c>
      <c r="T24" s="1025" t="str">
        <f>【入力用】地区大会申込書!T24</f>
        <v/>
      </c>
      <c r="U24" s="1026"/>
      <c r="V24" s="1027"/>
      <c r="W24" s="64"/>
      <c r="AF24" s="67"/>
    </row>
    <row r="25" spans="1:41" s="65" customFormat="1" ht="25.15" customHeight="1">
      <c r="A25" s="446">
        <f>【入力用】地区大会申込書!A25</f>
        <v>0</v>
      </c>
      <c r="B25" s="81">
        <f>【入力用】地区大会申込書!B25</f>
        <v>13</v>
      </c>
      <c r="C25" s="1033" t="str">
        <f>【入力用】地区大会申込書!C25</f>
        <v/>
      </c>
      <c r="D25" s="1034"/>
      <c r="E25" s="1017" t="str">
        <f>【入力用】地区大会申込書!E25</f>
        <v/>
      </c>
      <c r="F25" s="1019"/>
      <c r="G25" s="526" t="str">
        <f>【入力用】地区大会申込書!G25</f>
        <v/>
      </c>
      <c r="H25" s="1017" t="str">
        <f>【入力用】地区大会申込書!H25</f>
        <v/>
      </c>
      <c r="I25" s="1018"/>
      <c r="J25" s="1019"/>
      <c r="K25" s="1017" t="str">
        <f>【入力用】地区大会申込書!K25</f>
        <v/>
      </c>
      <c r="L25" s="1018"/>
      <c r="M25" s="1019"/>
      <c r="N25" s="1020" t="str">
        <f>【入力用】地区大会申込書!N25</f>
        <v/>
      </c>
      <c r="O25" s="1021"/>
      <c r="P25" s="1022" t="str">
        <f>【入力用】地区大会申込書!P25</f>
        <v/>
      </c>
      <c r="Q25" s="1023"/>
      <c r="R25" s="1024"/>
      <c r="S25" s="317" t="str">
        <f>【入力用】地区大会申込書!S25</f>
        <v/>
      </c>
      <c r="T25" s="1025" t="str">
        <f>【入力用】地区大会申込書!T25</f>
        <v/>
      </c>
      <c r="U25" s="1026"/>
      <c r="V25" s="1027"/>
      <c r="W25" s="64"/>
      <c r="AF25" s="67"/>
    </row>
    <row r="26" spans="1:41" s="65" customFormat="1" ht="25.15" customHeight="1">
      <c r="A26" s="446">
        <f>【入力用】地区大会申込書!A26</f>
        <v>0</v>
      </c>
      <c r="B26" s="81">
        <f>【入力用】地区大会申込書!B26</f>
        <v>14</v>
      </c>
      <c r="C26" s="1033" t="str">
        <f>【入力用】地区大会申込書!C26</f>
        <v/>
      </c>
      <c r="D26" s="1034"/>
      <c r="E26" s="1017" t="str">
        <f>【入力用】地区大会申込書!E26</f>
        <v/>
      </c>
      <c r="F26" s="1019"/>
      <c r="G26" s="484" t="str">
        <f>【入力用】地区大会申込書!G26</f>
        <v/>
      </c>
      <c r="H26" s="1017" t="str">
        <f>【入力用】地区大会申込書!H26</f>
        <v/>
      </c>
      <c r="I26" s="1018"/>
      <c r="J26" s="1019"/>
      <c r="K26" s="1017" t="str">
        <f>【入力用】地区大会申込書!K26</f>
        <v/>
      </c>
      <c r="L26" s="1018"/>
      <c r="M26" s="1019"/>
      <c r="N26" s="1020" t="str">
        <f>【入力用】地区大会申込書!N26</f>
        <v/>
      </c>
      <c r="O26" s="1021"/>
      <c r="P26" s="1022" t="str">
        <f>【入力用】地区大会申込書!P26</f>
        <v/>
      </c>
      <c r="Q26" s="1023"/>
      <c r="R26" s="1024"/>
      <c r="S26" s="317" t="str">
        <f>【入力用】地区大会申込書!S26</f>
        <v/>
      </c>
      <c r="T26" s="1025" t="str">
        <f>【入力用】地区大会申込書!T26</f>
        <v/>
      </c>
      <c r="U26" s="1026"/>
      <c r="V26" s="1027"/>
      <c r="W26" s="64"/>
      <c r="AF26" s="67"/>
    </row>
    <row r="27" spans="1:41" s="65" customFormat="1" ht="25.15" customHeight="1">
      <c r="A27" s="446">
        <f>【入力用】地区大会申込書!A27</f>
        <v>0</v>
      </c>
      <c r="B27" s="81">
        <f>【入力用】地区大会申込書!B27</f>
        <v>15</v>
      </c>
      <c r="C27" s="1033" t="str">
        <f>【入力用】地区大会申込書!C27</f>
        <v/>
      </c>
      <c r="D27" s="1034"/>
      <c r="E27" s="1017" t="str">
        <f>【入力用】地区大会申込書!E27</f>
        <v/>
      </c>
      <c r="F27" s="1019"/>
      <c r="G27" s="526" t="str">
        <f>【入力用】地区大会申込書!G27</f>
        <v/>
      </c>
      <c r="H27" s="1017" t="str">
        <f>【入力用】地区大会申込書!H27</f>
        <v/>
      </c>
      <c r="I27" s="1018"/>
      <c r="J27" s="1019"/>
      <c r="K27" s="1017" t="str">
        <f>【入力用】地区大会申込書!K27</f>
        <v/>
      </c>
      <c r="L27" s="1018"/>
      <c r="M27" s="1019"/>
      <c r="N27" s="1020" t="str">
        <f>【入力用】地区大会申込書!N27</f>
        <v/>
      </c>
      <c r="O27" s="1021"/>
      <c r="P27" s="1022" t="str">
        <f>【入力用】地区大会申込書!P27</f>
        <v/>
      </c>
      <c r="Q27" s="1023"/>
      <c r="R27" s="1024"/>
      <c r="S27" s="317" t="str">
        <f>【入力用】地区大会申込書!S27</f>
        <v/>
      </c>
      <c r="T27" s="1025" t="str">
        <f>【入力用】地区大会申込書!T27</f>
        <v/>
      </c>
      <c r="U27" s="1026"/>
      <c r="V27" s="1027"/>
      <c r="W27" s="64"/>
      <c r="AF27" s="67"/>
    </row>
    <row r="28" spans="1:41" s="65" customFormat="1" ht="25.15" customHeight="1">
      <c r="A28" s="446">
        <f>【入力用】地区大会申込書!A28</f>
        <v>0</v>
      </c>
      <c r="B28" s="81">
        <f>【入力用】地区大会申込書!B28</f>
        <v>16</v>
      </c>
      <c r="C28" s="1033" t="str">
        <f>【入力用】地区大会申込書!C28</f>
        <v/>
      </c>
      <c r="D28" s="1034"/>
      <c r="E28" s="1017" t="str">
        <f>【入力用】地区大会申込書!E28</f>
        <v/>
      </c>
      <c r="F28" s="1019"/>
      <c r="G28" s="526" t="str">
        <f>【入力用】地区大会申込書!G28</f>
        <v/>
      </c>
      <c r="H28" s="1017" t="str">
        <f>【入力用】地区大会申込書!H28</f>
        <v/>
      </c>
      <c r="I28" s="1018"/>
      <c r="J28" s="1019"/>
      <c r="K28" s="1017" t="str">
        <f>【入力用】地区大会申込書!K28</f>
        <v/>
      </c>
      <c r="L28" s="1018"/>
      <c r="M28" s="1019"/>
      <c r="N28" s="1020" t="str">
        <f>【入力用】地区大会申込書!N28</f>
        <v/>
      </c>
      <c r="O28" s="1021"/>
      <c r="P28" s="1022" t="str">
        <f>【入力用】地区大会申込書!P28</f>
        <v/>
      </c>
      <c r="Q28" s="1023"/>
      <c r="R28" s="1024"/>
      <c r="S28" s="317" t="str">
        <f>【入力用】地区大会申込書!S28</f>
        <v/>
      </c>
      <c r="T28" s="1025" t="str">
        <f>【入力用】地区大会申込書!T28</f>
        <v/>
      </c>
      <c r="U28" s="1026"/>
      <c r="V28" s="1027"/>
      <c r="W28" s="64"/>
      <c r="AF28" s="67"/>
    </row>
    <row r="29" spans="1:41" s="65" customFormat="1" ht="25.15" customHeight="1">
      <c r="A29" s="446">
        <f>【入力用】地区大会申込書!A29</f>
        <v>0</v>
      </c>
      <c r="B29" s="81">
        <f>【入力用】地区大会申込書!B29</f>
        <v>17</v>
      </c>
      <c r="C29" s="1033" t="str">
        <f>【入力用】地区大会申込書!C29</f>
        <v/>
      </c>
      <c r="D29" s="1034"/>
      <c r="E29" s="1017" t="str">
        <f>【入力用】地区大会申込書!E29</f>
        <v/>
      </c>
      <c r="F29" s="1019"/>
      <c r="G29" s="526" t="str">
        <f>【入力用】地区大会申込書!G29</f>
        <v/>
      </c>
      <c r="H29" s="1017" t="str">
        <f>【入力用】地区大会申込書!H29</f>
        <v/>
      </c>
      <c r="I29" s="1018"/>
      <c r="J29" s="1019"/>
      <c r="K29" s="1017" t="str">
        <f>【入力用】地区大会申込書!K29</f>
        <v/>
      </c>
      <c r="L29" s="1018"/>
      <c r="M29" s="1019"/>
      <c r="N29" s="1020" t="str">
        <f>【入力用】地区大会申込書!N29</f>
        <v/>
      </c>
      <c r="O29" s="1021"/>
      <c r="P29" s="1022" t="str">
        <f>【入力用】地区大会申込書!P29</f>
        <v/>
      </c>
      <c r="Q29" s="1023"/>
      <c r="R29" s="1024"/>
      <c r="S29" s="317" t="str">
        <f>【入力用】地区大会申込書!S29</f>
        <v/>
      </c>
      <c r="T29" s="1025" t="str">
        <f>【入力用】地区大会申込書!T29</f>
        <v/>
      </c>
      <c r="U29" s="1026"/>
      <c r="V29" s="1027"/>
      <c r="W29" s="64"/>
      <c r="AF29" s="67"/>
    </row>
    <row r="30" spans="1:41" s="65" customFormat="1" ht="25.15" customHeight="1">
      <c r="A30" s="446">
        <f>【入力用】地区大会申込書!A30</f>
        <v>0</v>
      </c>
      <c r="B30" s="81">
        <f>【入力用】地区大会申込書!B30</f>
        <v>18</v>
      </c>
      <c r="C30" s="1033" t="str">
        <f>【入力用】地区大会申込書!C30</f>
        <v/>
      </c>
      <c r="D30" s="1034"/>
      <c r="E30" s="1017" t="str">
        <f>【入力用】地区大会申込書!E30</f>
        <v/>
      </c>
      <c r="F30" s="1019"/>
      <c r="G30" s="526" t="str">
        <f>【入力用】地区大会申込書!G30</f>
        <v/>
      </c>
      <c r="H30" s="1017" t="str">
        <f>【入力用】地区大会申込書!H30</f>
        <v/>
      </c>
      <c r="I30" s="1018"/>
      <c r="J30" s="1019"/>
      <c r="K30" s="1017" t="str">
        <f>【入力用】地区大会申込書!K30</f>
        <v/>
      </c>
      <c r="L30" s="1018"/>
      <c r="M30" s="1019"/>
      <c r="N30" s="1020" t="str">
        <f>【入力用】地区大会申込書!N30</f>
        <v/>
      </c>
      <c r="O30" s="1021"/>
      <c r="P30" s="1022" t="str">
        <f>【入力用】地区大会申込書!P30</f>
        <v/>
      </c>
      <c r="Q30" s="1023"/>
      <c r="R30" s="1024"/>
      <c r="S30" s="317" t="str">
        <f>【入力用】地区大会申込書!S30</f>
        <v/>
      </c>
      <c r="T30" s="1025" t="str">
        <f>【入力用】地区大会申込書!T30</f>
        <v/>
      </c>
      <c r="U30" s="1026"/>
      <c r="V30" s="1027"/>
      <c r="W30" s="64"/>
      <c r="AF30" s="67"/>
    </row>
    <row r="31" spans="1:41" s="65" customFormat="1" ht="25.15" customHeight="1">
      <c r="A31" s="446">
        <f>【入力用】地区大会申込書!A31</f>
        <v>0</v>
      </c>
      <c r="B31" s="81">
        <f>【入力用】地区大会申込書!B31</f>
        <v>19</v>
      </c>
      <c r="C31" s="1033" t="str">
        <f>【入力用】地区大会申込書!C31</f>
        <v/>
      </c>
      <c r="D31" s="1034"/>
      <c r="E31" s="1017" t="str">
        <f>【入力用】地区大会申込書!E31</f>
        <v/>
      </c>
      <c r="F31" s="1019"/>
      <c r="G31" s="526" t="str">
        <f>【入力用】地区大会申込書!G31</f>
        <v/>
      </c>
      <c r="H31" s="1017" t="str">
        <f>【入力用】地区大会申込書!H31</f>
        <v/>
      </c>
      <c r="I31" s="1018"/>
      <c r="J31" s="1019"/>
      <c r="K31" s="1017" t="str">
        <f>【入力用】地区大会申込書!K31</f>
        <v/>
      </c>
      <c r="L31" s="1018"/>
      <c r="M31" s="1019"/>
      <c r="N31" s="1020" t="str">
        <f>【入力用】地区大会申込書!N31</f>
        <v/>
      </c>
      <c r="O31" s="1021"/>
      <c r="P31" s="1022" t="str">
        <f>【入力用】地区大会申込書!P31</f>
        <v/>
      </c>
      <c r="Q31" s="1023"/>
      <c r="R31" s="1024"/>
      <c r="S31" s="317" t="str">
        <f>【入力用】地区大会申込書!S31</f>
        <v/>
      </c>
      <c r="T31" s="1025" t="str">
        <f>【入力用】地区大会申込書!T31</f>
        <v/>
      </c>
      <c r="U31" s="1026"/>
      <c r="V31" s="1027"/>
      <c r="W31" s="64"/>
      <c r="AF31" s="67"/>
    </row>
    <row r="32" spans="1:41" s="65" customFormat="1" ht="25.15" customHeight="1">
      <c r="A32" s="446">
        <f>【入力用】地区大会申込書!A32</f>
        <v>0</v>
      </c>
      <c r="B32" s="81">
        <f>【入力用】地区大会申込書!B32</f>
        <v>20</v>
      </c>
      <c r="C32" s="1033" t="str">
        <f>【入力用】地区大会申込書!C32</f>
        <v/>
      </c>
      <c r="D32" s="1034"/>
      <c r="E32" s="1017" t="str">
        <f>【入力用】地区大会申込書!E32</f>
        <v/>
      </c>
      <c r="F32" s="1019"/>
      <c r="G32" s="526" t="str">
        <f>【入力用】地区大会申込書!G32</f>
        <v/>
      </c>
      <c r="H32" s="1017" t="str">
        <f>【入力用】地区大会申込書!H32</f>
        <v/>
      </c>
      <c r="I32" s="1018"/>
      <c r="J32" s="1019"/>
      <c r="K32" s="1017" t="str">
        <f>【入力用】地区大会申込書!K32</f>
        <v/>
      </c>
      <c r="L32" s="1018"/>
      <c r="M32" s="1019"/>
      <c r="N32" s="1020" t="str">
        <f>【入力用】地区大会申込書!N32</f>
        <v/>
      </c>
      <c r="O32" s="1021"/>
      <c r="P32" s="1022" t="str">
        <f>【入力用】地区大会申込書!P32</f>
        <v/>
      </c>
      <c r="Q32" s="1023"/>
      <c r="R32" s="1024"/>
      <c r="S32" s="317" t="str">
        <f>【入力用】地区大会申込書!S32</f>
        <v/>
      </c>
      <c r="T32" s="1025" t="str">
        <f>【入力用】地区大会申込書!T32</f>
        <v/>
      </c>
      <c r="U32" s="1026"/>
      <c r="V32" s="1027"/>
      <c r="W32" s="64"/>
      <c r="AF32" s="67"/>
    </row>
    <row r="33" spans="1:32" s="65" customFormat="1" ht="25.15" customHeight="1">
      <c r="A33" s="446">
        <f>【入力用】地区大会申込書!A33</f>
        <v>0</v>
      </c>
      <c r="B33" s="81">
        <f>【入力用】地区大会申込書!B33</f>
        <v>21</v>
      </c>
      <c r="C33" s="1033" t="str">
        <f>【入力用】地区大会申込書!C33</f>
        <v/>
      </c>
      <c r="D33" s="1034"/>
      <c r="E33" s="1017" t="str">
        <f>【入力用】地区大会申込書!E33</f>
        <v/>
      </c>
      <c r="F33" s="1019"/>
      <c r="G33" s="526" t="str">
        <f>【入力用】地区大会申込書!G33</f>
        <v/>
      </c>
      <c r="H33" s="1017" t="str">
        <f>【入力用】地区大会申込書!H33</f>
        <v/>
      </c>
      <c r="I33" s="1018"/>
      <c r="J33" s="1019"/>
      <c r="K33" s="1017" t="str">
        <f>【入力用】地区大会申込書!K33</f>
        <v/>
      </c>
      <c r="L33" s="1018"/>
      <c r="M33" s="1019"/>
      <c r="N33" s="1020" t="str">
        <f>【入力用】地区大会申込書!N33</f>
        <v/>
      </c>
      <c r="O33" s="1021"/>
      <c r="P33" s="1022" t="str">
        <f>【入力用】地区大会申込書!P33</f>
        <v/>
      </c>
      <c r="Q33" s="1023"/>
      <c r="R33" s="1024"/>
      <c r="S33" s="317" t="str">
        <f>【入力用】地区大会申込書!S33</f>
        <v/>
      </c>
      <c r="T33" s="1025" t="str">
        <f>【入力用】地区大会申込書!T33</f>
        <v/>
      </c>
      <c r="U33" s="1026"/>
      <c r="V33" s="1027"/>
      <c r="W33" s="64"/>
      <c r="AF33" s="67"/>
    </row>
    <row r="34" spans="1:32" s="65" customFormat="1" ht="25.15" customHeight="1">
      <c r="A34" s="446">
        <f>【入力用】地区大会申込書!A34</f>
        <v>0</v>
      </c>
      <c r="B34" s="81">
        <f>【入力用】地区大会申込書!B34</f>
        <v>22</v>
      </c>
      <c r="C34" s="1033" t="str">
        <f>【入力用】地区大会申込書!C34</f>
        <v/>
      </c>
      <c r="D34" s="1034"/>
      <c r="E34" s="1017" t="str">
        <f>【入力用】地区大会申込書!E34</f>
        <v/>
      </c>
      <c r="F34" s="1019"/>
      <c r="G34" s="526" t="str">
        <f>【入力用】地区大会申込書!G34</f>
        <v/>
      </c>
      <c r="H34" s="1017" t="str">
        <f>【入力用】地区大会申込書!H34</f>
        <v/>
      </c>
      <c r="I34" s="1018"/>
      <c r="J34" s="1019"/>
      <c r="K34" s="1017" t="str">
        <f>【入力用】地区大会申込書!K34</f>
        <v/>
      </c>
      <c r="L34" s="1018"/>
      <c r="M34" s="1019"/>
      <c r="N34" s="1020" t="str">
        <f>【入力用】地区大会申込書!N34</f>
        <v/>
      </c>
      <c r="O34" s="1021"/>
      <c r="P34" s="1022" t="str">
        <f>【入力用】地区大会申込書!P34</f>
        <v/>
      </c>
      <c r="Q34" s="1023"/>
      <c r="R34" s="1024"/>
      <c r="S34" s="317" t="str">
        <f>【入力用】地区大会申込書!S34</f>
        <v/>
      </c>
      <c r="T34" s="1025" t="str">
        <f>【入力用】地区大会申込書!T34</f>
        <v/>
      </c>
      <c r="U34" s="1026"/>
      <c r="V34" s="1027"/>
      <c r="W34" s="64"/>
      <c r="AF34" s="67"/>
    </row>
    <row r="35" spans="1:32" s="65" customFormat="1" ht="25.15" customHeight="1">
      <c r="A35" s="446">
        <f>【入力用】地区大会申込書!A35</f>
        <v>0</v>
      </c>
      <c r="B35" s="81">
        <f>【入力用】地区大会申込書!B35</f>
        <v>23</v>
      </c>
      <c r="C35" s="1033" t="str">
        <f>【入力用】地区大会申込書!C35</f>
        <v/>
      </c>
      <c r="D35" s="1034"/>
      <c r="E35" s="1017" t="str">
        <f>【入力用】地区大会申込書!E35</f>
        <v/>
      </c>
      <c r="F35" s="1019"/>
      <c r="G35" s="526" t="str">
        <f>【入力用】地区大会申込書!G35</f>
        <v/>
      </c>
      <c r="H35" s="1017" t="str">
        <f>【入力用】地区大会申込書!H35</f>
        <v/>
      </c>
      <c r="I35" s="1018"/>
      <c r="J35" s="1019"/>
      <c r="K35" s="1017" t="str">
        <f>【入力用】地区大会申込書!K35</f>
        <v/>
      </c>
      <c r="L35" s="1018"/>
      <c r="M35" s="1019"/>
      <c r="N35" s="1020" t="str">
        <f>【入力用】地区大会申込書!N35</f>
        <v/>
      </c>
      <c r="O35" s="1021"/>
      <c r="P35" s="1022" t="str">
        <f>【入力用】地区大会申込書!P35</f>
        <v/>
      </c>
      <c r="Q35" s="1023"/>
      <c r="R35" s="1024"/>
      <c r="S35" s="317" t="str">
        <f>【入力用】地区大会申込書!S35</f>
        <v/>
      </c>
      <c r="T35" s="1025" t="str">
        <f>【入力用】地区大会申込書!T35</f>
        <v/>
      </c>
      <c r="U35" s="1026"/>
      <c r="V35" s="1027"/>
      <c r="W35" s="64"/>
      <c r="AF35" s="67"/>
    </row>
    <row r="36" spans="1:32" s="65" customFormat="1" ht="25.15" customHeight="1">
      <c r="A36" s="446">
        <f>【入力用】地区大会申込書!A36</f>
        <v>0</v>
      </c>
      <c r="B36" s="81">
        <f>【入力用】地区大会申込書!B36</f>
        <v>24</v>
      </c>
      <c r="C36" s="1033" t="str">
        <f>【入力用】地区大会申込書!C36</f>
        <v/>
      </c>
      <c r="D36" s="1034"/>
      <c r="E36" s="1017" t="str">
        <f>【入力用】地区大会申込書!E36</f>
        <v/>
      </c>
      <c r="F36" s="1019"/>
      <c r="G36" s="484" t="str">
        <f>【入力用】地区大会申込書!G36</f>
        <v/>
      </c>
      <c r="H36" s="1017" t="str">
        <f>【入力用】地区大会申込書!H36</f>
        <v/>
      </c>
      <c r="I36" s="1018"/>
      <c r="J36" s="1019"/>
      <c r="K36" s="1017" t="str">
        <f>【入力用】地区大会申込書!K36</f>
        <v/>
      </c>
      <c r="L36" s="1018"/>
      <c r="M36" s="1019"/>
      <c r="N36" s="1020" t="str">
        <f>【入力用】地区大会申込書!N36</f>
        <v/>
      </c>
      <c r="O36" s="1021"/>
      <c r="P36" s="1022" t="str">
        <f>【入力用】地区大会申込書!P36</f>
        <v/>
      </c>
      <c r="Q36" s="1023"/>
      <c r="R36" s="1024"/>
      <c r="S36" s="317" t="str">
        <f>【入力用】地区大会申込書!S36</f>
        <v/>
      </c>
      <c r="T36" s="1025" t="str">
        <f>【入力用】地区大会申込書!T36</f>
        <v/>
      </c>
      <c r="U36" s="1026"/>
      <c r="V36" s="1027"/>
      <c r="W36" s="64"/>
      <c r="AF36" s="67"/>
    </row>
    <row r="37" spans="1:32" s="65" customFormat="1" ht="25.15" customHeight="1">
      <c r="A37" s="446">
        <f>【入力用】地区大会申込書!A37</f>
        <v>0</v>
      </c>
      <c r="B37" s="81">
        <f>【入力用】地区大会申込書!B37</f>
        <v>25</v>
      </c>
      <c r="C37" s="1033" t="str">
        <f>【入力用】地区大会申込書!C37</f>
        <v/>
      </c>
      <c r="D37" s="1034"/>
      <c r="E37" s="1017" t="str">
        <f>【入力用】地区大会申込書!E37</f>
        <v/>
      </c>
      <c r="F37" s="1019"/>
      <c r="G37" s="526" t="str">
        <f>【入力用】地区大会申込書!G37</f>
        <v/>
      </c>
      <c r="H37" s="1017" t="str">
        <f>【入力用】地区大会申込書!H37</f>
        <v/>
      </c>
      <c r="I37" s="1018"/>
      <c r="J37" s="1019"/>
      <c r="K37" s="1017" t="str">
        <f>【入力用】地区大会申込書!K37</f>
        <v/>
      </c>
      <c r="L37" s="1018"/>
      <c r="M37" s="1019"/>
      <c r="N37" s="1020" t="str">
        <f>【入力用】地区大会申込書!N37</f>
        <v/>
      </c>
      <c r="O37" s="1021"/>
      <c r="P37" s="1022" t="str">
        <f>【入力用】地区大会申込書!P37</f>
        <v/>
      </c>
      <c r="Q37" s="1023"/>
      <c r="R37" s="1024"/>
      <c r="S37" s="317" t="str">
        <f>【入力用】地区大会申込書!S37</f>
        <v/>
      </c>
      <c r="T37" s="1025" t="str">
        <f>【入力用】地区大会申込書!T37</f>
        <v/>
      </c>
      <c r="U37" s="1026"/>
      <c r="V37" s="1027"/>
      <c r="W37" s="64"/>
      <c r="AF37" s="67"/>
    </row>
    <row r="38" spans="1:32" s="65" customFormat="1" ht="25.15" customHeight="1">
      <c r="A38" s="446">
        <f>【入力用】地区大会申込書!A38</f>
        <v>0</v>
      </c>
      <c r="B38" s="81">
        <f>【入力用】地区大会申込書!B38</f>
        <v>26</v>
      </c>
      <c r="C38" s="1033" t="str">
        <f>【入力用】地区大会申込書!C38</f>
        <v/>
      </c>
      <c r="D38" s="1034"/>
      <c r="E38" s="1017" t="str">
        <f>【入力用】地区大会申込書!E38</f>
        <v/>
      </c>
      <c r="F38" s="1019"/>
      <c r="G38" s="526" t="str">
        <f>【入力用】地区大会申込書!G38</f>
        <v/>
      </c>
      <c r="H38" s="1017" t="str">
        <f>【入力用】地区大会申込書!H38</f>
        <v/>
      </c>
      <c r="I38" s="1018"/>
      <c r="J38" s="1019"/>
      <c r="K38" s="1017" t="str">
        <f>【入力用】地区大会申込書!K38</f>
        <v/>
      </c>
      <c r="L38" s="1018"/>
      <c r="M38" s="1019"/>
      <c r="N38" s="1020" t="str">
        <f>【入力用】地区大会申込書!N38</f>
        <v/>
      </c>
      <c r="O38" s="1021"/>
      <c r="P38" s="1022" t="str">
        <f>【入力用】地区大会申込書!P38</f>
        <v/>
      </c>
      <c r="Q38" s="1023"/>
      <c r="R38" s="1024"/>
      <c r="S38" s="317" t="str">
        <f>【入力用】地区大会申込書!S38</f>
        <v/>
      </c>
      <c r="T38" s="1025" t="str">
        <f>【入力用】地区大会申込書!T38</f>
        <v/>
      </c>
      <c r="U38" s="1026"/>
      <c r="V38" s="1027"/>
      <c r="W38" s="64"/>
      <c r="AF38" s="67"/>
    </row>
    <row r="39" spans="1:32" s="65" customFormat="1" ht="25.15" customHeight="1">
      <c r="A39" s="446">
        <f>【入力用】地区大会申込書!A39</f>
        <v>0</v>
      </c>
      <c r="B39" s="81">
        <f>【入力用】地区大会申込書!B39</f>
        <v>27</v>
      </c>
      <c r="C39" s="1033" t="str">
        <f>【入力用】地区大会申込書!C39</f>
        <v/>
      </c>
      <c r="D39" s="1034"/>
      <c r="E39" s="1017" t="str">
        <f>【入力用】地区大会申込書!E39</f>
        <v/>
      </c>
      <c r="F39" s="1019"/>
      <c r="G39" s="526" t="str">
        <f>【入力用】地区大会申込書!G39</f>
        <v/>
      </c>
      <c r="H39" s="1017" t="str">
        <f>【入力用】地区大会申込書!H39</f>
        <v/>
      </c>
      <c r="I39" s="1018"/>
      <c r="J39" s="1019"/>
      <c r="K39" s="1017" t="str">
        <f>【入力用】地区大会申込書!K39</f>
        <v/>
      </c>
      <c r="L39" s="1018"/>
      <c r="M39" s="1019"/>
      <c r="N39" s="1020" t="str">
        <f>【入力用】地区大会申込書!N39</f>
        <v/>
      </c>
      <c r="O39" s="1021"/>
      <c r="P39" s="1022" t="str">
        <f>【入力用】地区大会申込書!P39</f>
        <v/>
      </c>
      <c r="Q39" s="1023"/>
      <c r="R39" s="1024"/>
      <c r="S39" s="317" t="str">
        <f>【入力用】地区大会申込書!S39</f>
        <v/>
      </c>
      <c r="T39" s="1025" t="str">
        <f>【入力用】地区大会申込書!T39</f>
        <v/>
      </c>
      <c r="U39" s="1026"/>
      <c r="V39" s="1027"/>
      <c r="W39" s="64"/>
      <c r="AF39" s="67"/>
    </row>
    <row r="40" spans="1:32" s="65" customFormat="1" ht="25.15" customHeight="1">
      <c r="A40" s="446">
        <f>【入力用】地区大会申込書!A40</f>
        <v>0</v>
      </c>
      <c r="B40" s="81">
        <f>【入力用】地区大会申込書!B40</f>
        <v>28</v>
      </c>
      <c r="C40" s="1033" t="str">
        <f>【入力用】地区大会申込書!C40</f>
        <v/>
      </c>
      <c r="D40" s="1034"/>
      <c r="E40" s="1017" t="str">
        <f>【入力用】地区大会申込書!E40</f>
        <v/>
      </c>
      <c r="F40" s="1019"/>
      <c r="G40" s="526" t="str">
        <f>【入力用】地区大会申込書!G40</f>
        <v/>
      </c>
      <c r="H40" s="1017" t="str">
        <f>【入力用】地区大会申込書!H40</f>
        <v/>
      </c>
      <c r="I40" s="1018"/>
      <c r="J40" s="1019"/>
      <c r="K40" s="1017" t="str">
        <f>【入力用】地区大会申込書!K40</f>
        <v/>
      </c>
      <c r="L40" s="1018"/>
      <c r="M40" s="1019"/>
      <c r="N40" s="1020" t="str">
        <f>【入力用】地区大会申込書!N40</f>
        <v/>
      </c>
      <c r="O40" s="1021"/>
      <c r="P40" s="1022" t="str">
        <f>【入力用】地区大会申込書!P40</f>
        <v/>
      </c>
      <c r="Q40" s="1023"/>
      <c r="R40" s="1024"/>
      <c r="S40" s="317" t="str">
        <f>【入力用】地区大会申込書!S40</f>
        <v/>
      </c>
      <c r="T40" s="1025" t="str">
        <f>【入力用】地区大会申込書!T40</f>
        <v/>
      </c>
      <c r="U40" s="1026"/>
      <c r="V40" s="1027"/>
      <c r="W40" s="64"/>
      <c r="AF40" s="67"/>
    </row>
    <row r="41" spans="1:32" s="65" customFormat="1" ht="25.15" customHeight="1">
      <c r="A41" s="446">
        <f>【入力用】地区大会申込書!A41</f>
        <v>0</v>
      </c>
      <c r="B41" s="81">
        <f>【入力用】地区大会申込書!B41</f>
        <v>29</v>
      </c>
      <c r="C41" s="1033" t="str">
        <f>【入力用】地区大会申込書!C41</f>
        <v/>
      </c>
      <c r="D41" s="1034"/>
      <c r="E41" s="1017" t="str">
        <f>【入力用】地区大会申込書!E41</f>
        <v/>
      </c>
      <c r="F41" s="1019"/>
      <c r="G41" s="526" t="str">
        <f>【入力用】地区大会申込書!G41</f>
        <v/>
      </c>
      <c r="H41" s="1017" t="str">
        <f>【入力用】地区大会申込書!H41</f>
        <v/>
      </c>
      <c r="I41" s="1018"/>
      <c r="J41" s="1019"/>
      <c r="K41" s="1017" t="str">
        <f>【入力用】地区大会申込書!K41</f>
        <v/>
      </c>
      <c r="L41" s="1018"/>
      <c r="M41" s="1019"/>
      <c r="N41" s="1020" t="str">
        <f>【入力用】地区大会申込書!N41</f>
        <v/>
      </c>
      <c r="O41" s="1021"/>
      <c r="P41" s="1022" t="str">
        <f>【入力用】地区大会申込書!P41</f>
        <v/>
      </c>
      <c r="Q41" s="1023"/>
      <c r="R41" s="1024"/>
      <c r="S41" s="317" t="str">
        <f>【入力用】地区大会申込書!S41</f>
        <v/>
      </c>
      <c r="T41" s="1025" t="str">
        <f>【入力用】地区大会申込書!T41</f>
        <v/>
      </c>
      <c r="U41" s="1026"/>
      <c r="V41" s="1027"/>
      <c r="W41" s="64"/>
      <c r="AF41" s="67"/>
    </row>
    <row r="42" spans="1:32" s="65" customFormat="1" ht="25.15" customHeight="1">
      <c r="A42" s="446">
        <f>【入力用】地区大会申込書!A42</f>
        <v>0</v>
      </c>
      <c r="B42" s="82">
        <f>【入力用】地区大会申込書!B42</f>
        <v>30</v>
      </c>
      <c r="C42" s="1029" t="str">
        <f>【入力用】地区大会申込書!C42</f>
        <v/>
      </c>
      <c r="D42" s="1030"/>
      <c r="E42" s="1031" t="str">
        <f>【入力用】地区大会申込書!E42</f>
        <v/>
      </c>
      <c r="F42" s="1032"/>
      <c r="G42" s="481" t="str">
        <f>【入力用】地区大会申込書!G42</f>
        <v/>
      </c>
      <c r="H42" s="1031" t="str">
        <f>【入力用】地区大会申込書!H42</f>
        <v/>
      </c>
      <c r="I42" s="1042"/>
      <c r="J42" s="1032"/>
      <c r="K42" s="1031" t="str">
        <f>【入力用】地区大会申込書!K42</f>
        <v/>
      </c>
      <c r="L42" s="1042"/>
      <c r="M42" s="1032"/>
      <c r="N42" s="1043" t="str">
        <f>【入力用】地区大会申込書!N42</f>
        <v/>
      </c>
      <c r="O42" s="1044"/>
      <c r="P42" s="1045" t="str">
        <f>【入力用】地区大会申込書!P42</f>
        <v/>
      </c>
      <c r="Q42" s="1046"/>
      <c r="R42" s="1047"/>
      <c r="S42" s="481" t="str">
        <f>【入力用】地区大会申込書!S42</f>
        <v/>
      </c>
      <c r="T42" s="1048" t="str">
        <f>【入力用】地区大会申込書!T42</f>
        <v/>
      </c>
      <c r="U42" s="1049"/>
      <c r="V42" s="1050"/>
      <c r="W42" s="64"/>
      <c r="AF42" s="67"/>
    </row>
    <row r="43" spans="1:32" s="65" customFormat="1" ht="6.75" customHeight="1">
      <c r="B43" s="66"/>
      <c r="C43" s="66"/>
      <c r="D43" s="64"/>
      <c r="E43" s="64"/>
      <c r="F43" s="64"/>
      <c r="G43" s="64"/>
      <c r="H43" s="64"/>
      <c r="I43" s="64"/>
      <c r="J43" s="64"/>
      <c r="K43" s="64"/>
      <c r="L43" s="64"/>
      <c r="M43" s="64"/>
      <c r="N43" s="64"/>
      <c r="O43" s="64"/>
      <c r="P43" s="64"/>
      <c r="Q43" s="64"/>
      <c r="R43" s="64"/>
      <c r="S43" s="70"/>
      <c r="T43" s="70"/>
      <c r="U43" s="70"/>
      <c r="V43" s="70"/>
      <c r="W43" s="64"/>
    </row>
    <row r="44" spans="1:32" s="167" customFormat="1" ht="15" customHeight="1">
      <c r="A44" s="173"/>
      <c r="B44" s="129">
        <f>【入力用】地区大会申込書!B44</f>
        <v>0</v>
      </c>
      <c r="D44" s="171"/>
      <c r="E44" s="166"/>
      <c r="F44" s="166"/>
      <c r="G44" s="166"/>
      <c r="H44" s="166"/>
      <c r="J44" s="168"/>
    </row>
    <row r="45" spans="1:32" s="167" customFormat="1" ht="6.75" customHeight="1">
      <c r="A45" s="166"/>
      <c r="B45" s="166"/>
      <c r="C45" s="166"/>
      <c r="D45" s="171"/>
      <c r="E45" s="166"/>
      <c r="F45" s="166"/>
      <c r="G45" s="166"/>
      <c r="H45" s="166"/>
      <c r="J45" s="168"/>
    </row>
    <row r="46" spans="1:32" s="167" customFormat="1" ht="20.25" customHeight="1">
      <c r="A46" s="173"/>
      <c r="B46" s="166" t="s">
        <v>558</v>
      </c>
      <c r="C46" s="173"/>
      <c r="D46" s="166"/>
      <c r="E46" s="166"/>
      <c r="F46" s="1035" t="str">
        <f>【入力用】地区大会申込書!F46</f>
        <v>第61回全日本大学ソフトボール選手権大会兼第58回西日本大学ソフトボール選手権大会中国地区予選会</v>
      </c>
      <c r="G46" s="1035"/>
      <c r="H46" s="1035"/>
      <c r="I46" s="1035"/>
      <c r="J46" s="1035"/>
      <c r="K46" s="1035"/>
      <c r="L46" s="1035"/>
      <c r="M46" s="1035"/>
      <c r="N46" s="1035"/>
      <c r="O46" s="1035"/>
      <c r="P46" s="1035"/>
      <c r="Q46" s="1035"/>
      <c r="R46" s="1035"/>
      <c r="S46" s="1035"/>
      <c r="T46" s="1035"/>
      <c r="U46" s="1035"/>
      <c r="V46" s="62"/>
      <c r="W46" s="176"/>
    </row>
    <row r="47" spans="1:32" s="167" customFormat="1" ht="15.75" customHeight="1">
      <c r="A47" s="166"/>
      <c r="B47" s="167" t="s">
        <v>559</v>
      </c>
      <c r="C47" s="166"/>
      <c r="D47" s="166"/>
      <c r="E47" s="166"/>
      <c r="F47" s="166"/>
      <c r="G47" s="166"/>
      <c r="H47" s="166"/>
      <c r="J47" s="168"/>
    </row>
    <row r="48" spans="1:32" s="167" customFormat="1" ht="15" customHeight="1">
      <c r="A48" s="166"/>
      <c r="B48" s="169"/>
      <c r="C48" s="170"/>
      <c r="D48" s="1036" t="str">
        <f>【入力用】地区大会申込書!D48</f>
        <v>2026年□□月□□日</v>
      </c>
      <c r="E48" s="1036"/>
      <c r="F48" s="1036"/>
      <c r="G48" s="1036"/>
      <c r="H48" s="1036"/>
      <c r="I48" s="1037">
        <f>【入力用】地区大会申込書!I48</f>
        <v>0</v>
      </c>
      <c r="J48" s="1037"/>
      <c r="K48" s="1037"/>
      <c r="L48" s="1037"/>
      <c r="M48" s="1037"/>
      <c r="N48" s="1037"/>
      <c r="O48" s="1037"/>
      <c r="P48" s="1037"/>
      <c r="Q48" s="1037"/>
      <c r="R48" s="1037"/>
      <c r="S48" s="1037"/>
      <c r="T48" s="1037"/>
      <c r="U48" s="1037"/>
      <c r="V48" s="1037"/>
      <c r="W48" s="62"/>
    </row>
    <row r="49" spans="1:23" s="167" customFormat="1" ht="21.75" customHeight="1">
      <c r="A49" s="166"/>
      <c r="B49" s="166"/>
      <c r="C49" s="166"/>
      <c r="D49" s="166"/>
      <c r="E49" s="166"/>
      <c r="F49" s="166"/>
      <c r="G49" s="166"/>
      <c r="H49" s="166"/>
      <c r="J49" s="168"/>
    </row>
    <row r="50" spans="1:23" s="167" customFormat="1">
      <c r="B50" s="166" t="s">
        <v>557</v>
      </c>
      <c r="C50" s="166"/>
      <c r="D50" s="171"/>
      <c r="E50" s="166"/>
      <c r="F50" s="166"/>
      <c r="G50" s="166"/>
      <c r="H50" s="166"/>
      <c r="I50" s="166"/>
      <c r="J50" s="168"/>
    </row>
    <row r="51" spans="1:23" s="167" customFormat="1" ht="5.25" customHeight="1">
      <c r="A51" s="166"/>
      <c r="B51" s="166"/>
      <c r="C51" s="166"/>
      <c r="D51" s="171"/>
      <c r="E51" s="166"/>
      <c r="F51" s="166"/>
      <c r="G51" s="166"/>
      <c r="H51" s="166"/>
      <c r="I51" s="166"/>
      <c r="J51" s="168"/>
    </row>
    <row r="52" spans="1:23" s="167" customFormat="1">
      <c r="B52" s="166" t="s">
        <v>555</v>
      </c>
      <c r="C52" s="166"/>
      <c r="D52" s="171"/>
      <c r="E52" s="166"/>
      <c r="F52" s="166"/>
      <c r="G52" s="166"/>
      <c r="H52" s="166"/>
      <c r="I52" s="166"/>
      <c r="J52" s="168"/>
    </row>
    <row r="53" spans="1:23" s="167" customFormat="1" ht="5.25" customHeight="1">
      <c r="A53" s="166"/>
      <c r="B53" s="166"/>
      <c r="C53" s="166"/>
      <c r="D53" s="171"/>
      <c r="E53" s="166"/>
      <c r="F53" s="166"/>
      <c r="G53" s="166"/>
      <c r="H53" s="166"/>
      <c r="I53" s="166"/>
      <c r="J53" s="168"/>
    </row>
    <row r="54" spans="1:23" s="167" customFormat="1" ht="11.25" customHeight="1">
      <c r="A54" s="166"/>
      <c r="B54" s="166"/>
      <c r="C54" s="166"/>
      <c r="D54" s="171"/>
      <c r="E54" s="166"/>
      <c r="F54" s="166"/>
      <c r="G54" s="166"/>
      <c r="H54" s="166"/>
      <c r="I54" s="166"/>
      <c r="J54" s="168"/>
    </row>
    <row r="55" spans="1:23" s="167" customFormat="1">
      <c r="A55" s="174"/>
      <c r="B55" s="1038" t="s">
        <v>556</v>
      </c>
      <c r="C55" s="1038"/>
      <c r="D55" s="1038"/>
      <c r="E55" s="1038"/>
      <c r="F55" s="1038"/>
      <c r="G55" s="1039">
        <f>【入力用】地区大会申込書!G55</f>
        <v>0</v>
      </c>
      <c r="H55" s="1039"/>
      <c r="I55" s="1039"/>
      <c r="J55" s="1039"/>
      <c r="K55" s="1039"/>
      <c r="L55" s="1040">
        <f>【入力用】地区大会申込書!L55</f>
        <v>0</v>
      </c>
      <c r="M55" s="1040"/>
      <c r="N55" s="1040"/>
      <c r="O55" s="1040"/>
      <c r="P55" s="1040"/>
      <c r="Q55" s="1040"/>
      <c r="R55" s="1040"/>
      <c r="S55" s="1040"/>
      <c r="T55" s="1040"/>
      <c r="U55" s="1040"/>
      <c r="V55" s="1040"/>
    </row>
    <row r="56" spans="1:23" s="167" customFormat="1">
      <c r="A56" s="177"/>
      <c r="B56" s="172"/>
      <c r="C56" s="172"/>
      <c r="F56" s="172"/>
      <c r="H56" s="1041"/>
      <c r="I56" s="1041"/>
      <c r="J56" s="266"/>
      <c r="K56" s="267"/>
      <c r="L56" s="1039">
        <f>【入力用】地区大会申込書!L56</f>
        <v>0</v>
      </c>
      <c r="M56" s="1039"/>
      <c r="N56" s="1039"/>
      <c r="O56" s="1039"/>
      <c r="P56" s="1037">
        <f>【入力用】地区大会申込書!P56</f>
        <v>0</v>
      </c>
      <c r="Q56" s="1037"/>
      <c r="R56" s="1037"/>
      <c r="S56" s="1037"/>
      <c r="T56" s="1037"/>
      <c r="U56" s="1037"/>
      <c r="V56" s="1037"/>
    </row>
    <row r="57" spans="1:23" s="167" customFormat="1" ht="14.25">
      <c r="B57" s="1028" t="s">
        <v>206</v>
      </c>
      <c r="C57" s="1028"/>
      <c r="D57" s="1028"/>
      <c r="E57" s="1028"/>
      <c r="F57" s="1028"/>
      <c r="G57" s="1028"/>
      <c r="H57" s="268">
        <f>【入力用】地区大会申込書!H57</f>
        <v>0</v>
      </c>
      <c r="I57" s="269" t="s">
        <v>207</v>
      </c>
      <c r="J57" s="270"/>
      <c r="K57" s="267"/>
      <c r="L57" s="267"/>
      <c r="M57" s="267"/>
      <c r="N57" s="267"/>
      <c r="O57" s="267"/>
      <c r="P57" s="267"/>
      <c r="Q57" s="267"/>
      <c r="R57" s="267"/>
      <c r="S57" s="267"/>
      <c r="T57" s="267"/>
      <c r="U57" s="267"/>
      <c r="V57" s="267"/>
    </row>
    <row r="58" spans="1:23" s="167" customFormat="1">
      <c r="A58" s="167" t="s">
        <v>209</v>
      </c>
      <c r="B58" s="166"/>
      <c r="C58" s="166"/>
      <c r="D58" s="166"/>
      <c r="E58" s="166"/>
      <c r="F58" s="166"/>
      <c r="G58" s="166"/>
      <c r="H58" s="166"/>
      <c r="J58" s="168"/>
    </row>
    <row r="59" spans="1: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1: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1: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1: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1: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1: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71"/>
      <c r="C68" s="71"/>
      <c r="S68" s="72"/>
      <c r="T68" s="72"/>
      <c r="U68" s="72"/>
      <c r="V68" s="72"/>
    </row>
    <row r="69" spans="2:23" s="65" customFormat="1" ht="15.75">
      <c r="B69" s="71"/>
      <c r="C69" s="71"/>
      <c r="S69" s="72"/>
      <c r="T69" s="72"/>
      <c r="U69" s="72"/>
      <c r="V69" s="72"/>
    </row>
    <row r="70" spans="2:23" s="65" customFormat="1" ht="15.75">
      <c r="B70" s="71"/>
      <c r="C70" s="71"/>
      <c r="S70" s="72"/>
      <c r="T70" s="72"/>
      <c r="U70" s="72"/>
      <c r="V70" s="72"/>
    </row>
    <row r="71" spans="2:23" s="65" customFormat="1" ht="15.75">
      <c r="B71" s="71"/>
      <c r="C71" s="71"/>
      <c r="S71" s="72"/>
      <c r="T71" s="72"/>
      <c r="U71" s="72"/>
      <c r="V71" s="72"/>
    </row>
    <row r="72" spans="2:23" s="65" customFormat="1" ht="15.75">
      <c r="B72" s="71"/>
      <c r="C72" s="71"/>
      <c r="S72" s="72"/>
      <c r="T72" s="72"/>
      <c r="U72" s="72"/>
      <c r="V72" s="72"/>
    </row>
    <row r="73" spans="2:23" s="65" customFormat="1" ht="15.75">
      <c r="B73" s="71"/>
      <c r="C73" s="71"/>
      <c r="S73" s="72"/>
      <c r="T73" s="72"/>
      <c r="U73" s="72"/>
      <c r="V73" s="72"/>
    </row>
    <row r="74" spans="2:23" s="65" customFormat="1" ht="15.75">
      <c r="B74" s="71"/>
      <c r="C74" s="71"/>
      <c r="S74" s="72"/>
      <c r="T74" s="72"/>
      <c r="U74" s="72"/>
      <c r="V74" s="72"/>
    </row>
    <row r="75" spans="2:23" s="65" customFormat="1" ht="15.75">
      <c r="B75" s="71"/>
      <c r="C75" s="71"/>
      <c r="S75" s="72"/>
      <c r="T75" s="72"/>
      <c r="U75" s="72"/>
      <c r="V75" s="72"/>
    </row>
    <row r="76" spans="2:23" s="65" customFormat="1" ht="15.75">
      <c r="B76" s="71"/>
      <c r="C76" s="71"/>
      <c r="S76" s="72"/>
      <c r="T76" s="72"/>
      <c r="U76" s="72"/>
      <c r="V76" s="72"/>
    </row>
    <row r="77" spans="2:23" s="65" customFormat="1" ht="15.75">
      <c r="B77" s="71"/>
      <c r="C77" s="71"/>
      <c r="S77" s="72"/>
      <c r="T77" s="72"/>
      <c r="U77" s="72"/>
      <c r="V77" s="72"/>
    </row>
    <row r="78" spans="2:23" s="65" customFormat="1" ht="15.75">
      <c r="B78" s="71"/>
      <c r="C78" s="71"/>
      <c r="S78" s="72"/>
      <c r="T78" s="72"/>
      <c r="U78" s="72"/>
      <c r="V78" s="72"/>
    </row>
    <row r="79" spans="2:23" s="65" customFormat="1" ht="15.75">
      <c r="B79" s="71"/>
      <c r="C79" s="71"/>
      <c r="S79" s="72"/>
      <c r="T79" s="72"/>
      <c r="U79" s="72"/>
      <c r="V79" s="72"/>
    </row>
    <row r="80" spans="2:23" s="65" customFormat="1" ht="15.75">
      <c r="B80" s="71"/>
      <c r="C80" s="71"/>
      <c r="S80" s="72"/>
      <c r="T80" s="72"/>
      <c r="U80" s="72"/>
      <c r="V80" s="72"/>
    </row>
    <row r="81" spans="2:3" s="65" customFormat="1" ht="15.75">
      <c r="B81" s="71"/>
      <c r="C81" s="71"/>
    </row>
    <row r="82" spans="2:3" s="65" customFormat="1" ht="15.75">
      <c r="B82" s="71"/>
      <c r="C82" s="71"/>
    </row>
    <row r="83" spans="2:3" s="65" customFormat="1" ht="15.75">
      <c r="B83" s="71"/>
      <c r="C83" s="71"/>
    </row>
    <row r="84" spans="2:3" s="65" customFormat="1" ht="15.75">
      <c r="B84" s="71"/>
      <c r="C84" s="71"/>
    </row>
    <row r="85" spans="2:3" s="65" customFormat="1" ht="15.75">
      <c r="B85" s="71"/>
      <c r="C85" s="71"/>
    </row>
    <row r="86" spans="2:3" s="65" customFormat="1" ht="15.75">
      <c r="B86" s="71"/>
      <c r="C86" s="71"/>
    </row>
    <row r="87" spans="2:3" s="65" customFormat="1" ht="15.75">
      <c r="B87" s="71"/>
      <c r="C87" s="71"/>
    </row>
    <row r="88" spans="2:3" s="65" customFormat="1" ht="15.75">
      <c r="B88" s="71"/>
      <c r="C88" s="71"/>
    </row>
    <row r="89" spans="2:3" s="65" customFormat="1" ht="15.75">
      <c r="B89" s="71"/>
      <c r="C89" s="71"/>
    </row>
    <row r="90" spans="2:3" s="65" customFormat="1" ht="15.75">
      <c r="B90" s="71"/>
      <c r="C90" s="71"/>
    </row>
    <row r="91" spans="2:3" s="65" customFormat="1" ht="15.75">
      <c r="B91" s="71"/>
      <c r="C91" s="71"/>
    </row>
    <row r="92" spans="2:3" s="65" customFormat="1" ht="15.75">
      <c r="B92" s="71"/>
      <c r="C92" s="71"/>
    </row>
    <row r="93" spans="2:3" s="65" customFormat="1" ht="15.75">
      <c r="B93" s="71"/>
      <c r="C93" s="71"/>
    </row>
    <row r="94" spans="2:3" s="65" customFormat="1" ht="15.75">
      <c r="B94" s="71"/>
      <c r="C94" s="71"/>
    </row>
    <row r="95" spans="2:3" s="65" customFormat="1" ht="15.75">
      <c r="B95" s="71"/>
      <c r="C95" s="71"/>
    </row>
    <row r="96" spans="2:3"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c r="B106" s="50"/>
      <c r="C106" s="50"/>
    </row>
    <row r="107" spans="2:3">
      <c r="B107" s="50"/>
      <c r="C107" s="50"/>
    </row>
    <row r="108" spans="2:3">
      <c r="B108" s="50"/>
      <c r="C108" s="50"/>
    </row>
    <row r="109" spans="2:3">
      <c r="B109" s="50"/>
      <c r="C109" s="50"/>
    </row>
    <row r="110" spans="2:3">
      <c r="B110" s="50"/>
      <c r="C110" s="50"/>
    </row>
    <row r="111" spans="2:3">
      <c r="B111" s="50"/>
      <c r="C111" s="50"/>
    </row>
  </sheetData>
  <sheetProtection algorithmName="SHA-512" hashValue="XEsO0BZ3H3tYxAvIFXsBvOAu5XjROZhNVV6IzBAZrcDIkLpb7CU6OkevoVLtYH4QhxGY15kATMZ6iUCTSDAUQQ==" saltValue="LA91SqwBR2vIlLCQtAj/5g==" spinCount="100000" sheet="1" selectLockedCells="1"/>
  <dataConsolidate/>
  <mergeCells count="26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B57:G57"/>
    <mergeCell ref="C42:D42"/>
    <mergeCell ref="E42:F42"/>
    <mergeCell ref="C41:D41"/>
    <mergeCell ref="E41:F41"/>
    <mergeCell ref="F46:U46"/>
    <mergeCell ref="D48:H48"/>
    <mergeCell ref="I48:V48"/>
    <mergeCell ref="B55:F55"/>
    <mergeCell ref="G55:K55"/>
    <mergeCell ref="L55:V55"/>
    <mergeCell ref="H56:I56"/>
    <mergeCell ref="L56:O56"/>
    <mergeCell ref="P56:V56"/>
    <mergeCell ref="H41:J41"/>
    <mergeCell ref="K41:M41"/>
    <mergeCell ref="N41:O41"/>
    <mergeCell ref="P41:R41"/>
    <mergeCell ref="T41:V41"/>
    <mergeCell ref="H42:J42"/>
    <mergeCell ref="K42:M42"/>
    <mergeCell ref="N42:O42"/>
    <mergeCell ref="P42:R42"/>
    <mergeCell ref="T42:V42"/>
    <mergeCell ref="T12:V12"/>
    <mergeCell ref="H13:J13"/>
    <mergeCell ref="K13:M13"/>
    <mergeCell ref="N13:O13"/>
    <mergeCell ref="P13:R13"/>
    <mergeCell ref="T13:V13"/>
    <mergeCell ref="H14:J14"/>
    <mergeCell ref="K14:M14"/>
    <mergeCell ref="N14:O14"/>
    <mergeCell ref="P14:R14"/>
    <mergeCell ref="T14:V14"/>
  </mergeCells>
  <phoneticPr fontId="5"/>
  <conditionalFormatting sqref="A13:B42">
    <cfRule type="expression" dxfId="19" priority="5">
      <formula>$AF$13="1"</formula>
    </cfRule>
  </conditionalFormatting>
  <conditionalFormatting sqref="C13:C42 E13:H42 K13:K42 P13:V42">
    <cfRule type="expression" dxfId="18" priority="1">
      <formula>$AE13="1"</formula>
    </cfRule>
  </conditionalFormatting>
  <dataValidations disablePrompts="1" count="1">
    <dataValidation type="list" allowBlank="1" showInputMessage="1" showErrorMessage="1" sqref="V4" xr:uid="{00000000-0002-0000-0E00-000000000000}">
      <formula1>$AA$2:$AA$3</formula1>
    </dataValidation>
  </dataValidations>
  <printOptions horizontalCentered="1" verticalCentered="1"/>
  <pageMargins left="0.39370078740157483" right="0.39370078740157483" top="0.39370078740157483" bottom="0.39370078740157483" header="0.15748031496062992" footer="0.19685039370078741"/>
  <pageSetup paperSize="13" scale="73"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Props1.xml><?xml version="1.0" encoding="utf-8"?>
<ds:datastoreItem xmlns:ds="http://schemas.openxmlformats.org/officeDocument/2006/customXml" ds:itemID="{26BA2AEC-5650-4A1E-B288-BC3CC9AF2C19}">
  <ds:schemaRefs>
    <ds:schemaRef ds:uri="http://purl.org/dc/terms/"/>
    <ds:schemaRef ds:uri="http://schemas.microsoft.com/office/infopath/2007/PartnerControls"/>
    <ds:schemaRef ds:uri="http://www.w3.org/XML/1998/namespace"/>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purl.org/dc/elements/1.1/"/>
    <ds:schemaRef ds:uri="0547be31-5518-4789-ad72-0caddb0e10e1"/>
  </ds:schemaRefs>
</ds:datastoreItem>
</file>

<file path=customXml/itemProps2.xml><?xml version="1.0" encoding="utf-8"?>
<ds:datastoreItem xmlns:ds="http://schemas.openxmlformats.org/officeDocument/2006/customXml" ds:itemID="{7A1D2D6E-D697-42E4-9EBA-32DE5B1B540C}">
  <ds:schemaRefs>
    <ds:schemaRef ds:uri="http://schemas.microsoft.com/sharepoint/v3/contenttype/forms"/>
  </ds:schemaRefs>
</ds:datastoreItem>
</file>

<file path=customXml/itemProps3.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44E63AD-CBDF-4723-B77E-FC63415505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26</vt:i4>
      </vt:variant>
    </vt:vector>
  </HeadingPairs>
  <TitlesOfParts>
    <vt:vector size="54" baseType="lpstr">
      <vt:lpstr>はじめに</vt:lpstr>
      <vt:lpstr>【入力用】チーム登録</vt:lpstr>
      <vt:lpstr>【印刷用】チーム登録票</vt:lpstr>
      <vt:lpstr>【入力用】個人登録</vt:lpstr>
      <vt:lpstr>【印刷用】個人登録票</vt:lpstr>
      <vt:lpstr>【入力用】日本協会登録用紙</vt:lpstr>
      <vt:lpstr>【印刷用】日本協会登録用紙</vt:lpstr>
      <vt:lpstr>【入力用】地区大会申込書</vt:lpstr>
      <vt:lpstr>【印刷用】地区大会申込書</vt:lpstr>
      <vt:lpstr>【入力用】参加申込書</vt:lpstr>
      <vt:lpstr>【印刷用】参加申込書</vt:lpstr>
      <vt:lpstr>【入力用】東西・全日本インカレ申込書</vt:lpstr>
      <vt:lpstr>【印刷用】東西・全日本インカレ申込書</vt:lpstr>
      <vt:lpstr>【入力・提出用】全日本インカレ写真ページ</vt:lpstr>
      <vt:lpstr>blank</vt:lpstr>
      <vt:lpstr>地区別チーム登録票</vt:lpstr>
      <vt:lpstr>地区別チーム登録票ー印刷</vt:lpstr>
      <vt:lpstr>リーグ戦申込書31～50名</vt:lpstr>
      <vt:lpstr>リーグ戦申込書31～50名ー印刷</vt:lpstr>
      <vt:lpstr>リーグ戦申込書51～70名</vt:lpstr>
      <vt:lpstr>リーグ戦申込書51～70名ー印刷</vt:lpstr>
      <vt:lpstr>リーグ戦写真原稿</vt:lpstr>
      <vt:lpstr>リーグ戦写真原稿57名用</vt:lpstr>
      <vt:lpstr>リーグ戦追加登録変更</vt:lpstr>
      <vt:lpstr>年度初振込明細</vt:lpstr>
      <vt:lpstr>追加個人登録料明細</vt:lpstr>
      <vt:lpstr>入力シート(個票)</vt:lpstr>
      <vt:lpstr>日ソ追加登録用紙</vt:lpstr>
      <vt:lpstr>【印刷用】チーム登録票!Print_Area</vt:lpstr>
      <vt:lpstr>【印刷用】個人登録票!Print_Area</vt:lpstr>
      <vt:lpstr>【印刷用】参加申込書!Print_Area</vt:lpstr>
      <vt:lpstr>【印刷用】地区大会申込書!Print_Area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【入力用】個人登録!Print_Area</vt:lpstr>
      <vt:lpstr>【入力用】参加申込書!Print_Area</vt:lpstr>
      <vt:lpstr>【入力用】地区大会申込書!Print_Area</vt:lpstr>
      <vt:lpstr>【入力用】東西・全日本インカレ申込書!Print_Area</vt:lpstr>
      <vt:lpstr>【入力用】日本協会登録用紙!Print_Area</vt:lpstr>
      <vt:lpstr>リーグ戦写真原稿!Print_Area</vt:lpstr>
      <vt:lpstr>リーグ戦写真原稿57名用!Print_Area</vt:lpstr>
      <vt:lpstr>'リーグ戦申込書31～50名'!Print_Area</vt:lpstr>
      <vt:lpstr>'リーグ戦申込書31～50名ー印刷'!Print_Area</vt:lpstr>
      <vt:lpstr>'リーグ戦申込書51～70名'!Print_Area</vt:lpstr>
      <vt:lpstr>'リーグ戦申込書51～70名ー印刷'!Print_Area</vt:lpstr>
      <vt:lpstr>リーグ戦追加登録変更!Print_Area</vt:lpstr>
      <vt:lpstr>地区別チーム登録票!Print_Area</vt:lpstr>
      <vt:lpstr>地区別チーム登録票ー印刷!Print_Area</vt:lpstr>
      <vt:lpstr>追加個人登録料明細!Print_Area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2026-02-25T13:22:39Z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